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A6B696E-8F37-450A-A4D9-893B093749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8" i="2" l="1"/>
  <c r="R58" i="2"/>
  <c r="Q58" i="2"/>
  <c r="P58" i="2"/>
  <c r="C58" i="2"/>
  <c r="T57" i="2"/>
  <c r="O57" i="2"/>
  <c r="E57" i="2"/>
  <c r="T56" i="2"/>
  <c r="O56" i="2"/>
  <c r="E56" i="2"/>
  <c r="T55" i="2"/>
  <c r="U55" i="2" s="1"/>
  <c r="F55" i="2" s="1"/>
  <c r="H55" i="2" s="1"/>
  <c r="I55" i="2" s="1"/>
  <c r="O55" i="2"/>
  <c r="G55" i="2"/>
  <c r="E55" i="2"/>
  <c r="T54" i="2"/>
  <c r="U54" i="2" s="1"/>
  <c r="F54" i="2" s="1"/>
  <c r="H54" i="2" s="1"/>
  <c r="I54" i="2" s="1"/>
  <c r="O54" i="2"/>
  <c r="E54" i="2"/>
  <c r="T53" i="2"/>
  <c r="U53" i="2" s="1"/>
  <c r="F53" i="2" s="1"/>
  <c r="H53" i="2" s="1"/>
  <c r="I53" i="2" s="1"/>
  <c r="O53" i="2"/>
  <c r="G53" i="2"/>
  <c r="E53" i="2"/>
  <c r="T52" i="2"/>
  <c r="U52" i="2" s="1"/>
  <c r="F52" i="2" s="1"/>
  <c r="H52" i="2" s="1"/>
  <c r="I52" i="2" s="1"/>
  <c r="O52" i="2"/>
  <c r="E52" i="2"/>
  <c r="T51" i="2"/>
  <c r="U51" i="2" s="1"/>
  <c r="F51" i="2" s="1"/>
  <c r="H51" i="2" s="1"/>
  <c r="I51" i="2" s="1"/>
  <c r="O51" i="2"/>
  <c r="G51" i="2"/>
  <c r="E51" i="2"/>
  <c r="T50" i="2"/>
  <c r="U50" i="2" s="1"/>
  <c r="F50" i="2" s="1"/>
  <c r="H50" i="2" s="1"/>
  <c r="I50" i="2" s="1"/>
  <c r="O50" i="2"/>
  <c r="E50" i="2"/>
  <c r="T49" i="2"/>
  <c r="U49" i="2" s="1"/>
  <c r="F49" i="2" s="1"/>
  <c r="H49" i="2" s="1"/>
  <c r="I49" i="2" s="1"/>
  <c r="O49" i="2"/>
  <c r="G49" i="2"/>
  <c r="E49" i="2"/>
  <c r="T48" i="2"/>
  <c r="U48" i="2" s="1"/>
  <c r="F48" i="2" s="1"/>
  <c r="H48" i="2" s="1"/>
  <c r="I48" i="2" s="1"/>
  <c r="O48" i="2"/>
  <c r="E48" i="2"/>
  <c r="T47" i="2"/>
  <c r="U47" i="2" s="1"/>
  <c r="F47" i="2" s="1"/>
  <c r="H47" i="2" s="1"/>
  <c r="I47" i="2" s="1"/>
  <c r="O47" i="2"/>
  <c r="G47" i="2"/>
  <c r="E47" i="2"/>
  <c r="T46" i="2"/>
  <c r="M46" i="2"/>
  <c r="L46" i="2"/>
  <c r="K46" i="2"/>
  <c r="E46" i="2"/>
  <c r="D46" i="2"/>
  <c r="T45" i="2"/>
  <c r="U45" i="2" s="1"/>
  <c r="F45" i="2" s="1"/>
  <c r="H45" i="2" s="1"/>
  <c r="I45" i="2" s="1"/>
  <c r="O45" i="2"/>
  <c r="E45" i="2"/>
  <c r="T44" i="2"/>
  <c r="O44" i="2"/>
  <c r="E44" i="2"/>
  <c r="T43" i="2"/>
  <c r="U43" i="2" s="1"/>
  <c r="F43" i="2" s="1"/>
  <c r="O43" i="2"/>
  <c r="E43" i="2"/>
  <c r="T42" i="2"/>
  <c r="O42" i="2"/>
  <c r="E42" i="2"/>
  <c r="T41" i="2"/>
  <c r="O41" i="2"/>
  <c r="E41" i="2"/>
  <c r="T40" i="2"/>
  <c r="O40" i="2"/>
  <c r="E40" i="2"/>
  <c r="T39" i="2"/>
  <c r="U39" i="2" s="1"/>
  <c r="F39" i="2" s="1"/>
  <c r="H39" i="2" s="1"/>
  <c r="I39" i="2" s="1"/>
  <c r="O39" i="2"/>
  <c r="E39" i="2"/>
  <c r="U38" i="2"/>
  <c r="F38" i="2" s="1"/>
  <c r="H38" i="2" s="1"/>
  <c r="I38" i="2" s="1"/>
  <c r="T38" i="2"/>
  <c r="O38" i="2"/>
  <c r="E38" i="2"/>
  <c r="T37" i="2"/>
  <c r="U37" i="2" s="1"/>
  <c r="F37" i="2" s="1"/>
  <c r="O37" i="2"/>
  <c r="O36" i="2" s="1"/>
  <c r="U36" i="2" s="1"/>
  <c r="F36" i="2" s="1"/>
  <c r="G36" i="2" s="1"/>
  <c r="E37" i="2"/>
  <c r="T36" i="2"/>
  <c r="M36" i="2"/>
  <c r="L36" i="2"/>
  <c r="K36" i="2"/>
  <c r="D36" i="2"/>
  <c r="E36" i="2" s="1"/>
  <c r="T35" i="2"/>
  <c r="U35" i="2" s="1"/>
  <c r="F35" i="2" s="1"/>
  <c r="O35" i="2"/>
  <c r="E35" i="2"/>
  <c r="U34" i="2"/>
  <c r="F34" i="2" s="1"/>
  <c r="H34" i="2" s="1"/>
  <c r="I34" i="2" s="1"/>
  <c r="T34" i="2"/>
  <c r="O34" i="2"/>
  <c r="E34" i="2"/>
  <c r="T33" i="2"/>
  <c r="U33" i="2" s="1"/>
  <c r="F33" i="2" s="1"/>
  <c r="O33" i="2"/>
  <c r="E33" i="2"/>
  <c r="U32" i="2"/>
  <c r="F32" i="2" s="1"/>
  <c r="G32" i="2" s="1"/>
  <c r="T32" i="2"/>
  <c r="O32" i="2"/>
  <c r="E32" i="2"/>
  <c r="T31" i="2"/>
  <c r="O31" i="2"/>
  <c r="E31" i="2"/>
  <c r="T30" i="2"/>
  <c r="O30" i="2"/>
  <c r="U30" i="2" s="1"/>
  <c r="F30" i="2" s="1"/>
  <c r="G30" i="2" s="1"/>
  <c r="E30" i="2"/>
  <c r="T29" i="2"/>
  <c r="U29" i="2" s="1"/>
  <c r="F29" i="2" s="1"/>
  <c r="O29" i="2"/>
  <c r="E29" i="2"/>
  <c r="T28" i="2"/>
  <c r="O28" i="2"/>
  <c r="U28" i="2" s="1"/>
  <c r="F28" i="2" s="1"/>
  <c r="G28" i="2" s="1"/>
  <c r="E28" i="2"/>
  <c r="T27" i="2"/>
  <c r="U27" i="2" s="1"/>
  <c r="F27" i="2" s="1"/>
  <c r="O27" i="2"/>
  <c r="E27" i="2"/>
  <c r="U26" i="2"/>
  <c r="F26" i="2" s="1"/>
  <c r="G26" i="2" s="1"/>
  <c r="T26" i="2"/>
  <c r="O26" i="2"/>
  <c r="E26" i="2"/>
  <c r="T25" i="2"/>
  <c r="O25" i="2"/>
  <c r="E25" i="2"/>
  <c r="T24" i="2"/>
  <c r="M24" i="2"/>
  <c r="L24" i="2"/>
  <c r="K24" i="2"/>
  <c r="D24" i="2"/>
  <c r="E24" i="2" s="1"/>
  <c r="T23" i="2"/>
  <c r="O23" i="2"/>
  <c r="U23" i="2" s="1"/>
  <c r="F23" i="2" s="1"/>
  <c r="G23" i="2" s="1"/>
  <c r="E23" i="2"/>
  <c r="T22" i="2"/>
  <c r="U22" i="2" s="1"/>
  <c r="F22" i="2" s="1"/>
  <c r="O22" i="2"/>
  <c r="E22" i="2"/>
  <c r="T21" i="2"/>
  <c r="O21" i="2"/>
  <c r="U21" i="2" s="1"/>
  <c r="F21" i="2" s="1"/>
  <c r="G21" i="2" s="1"/>
  <c r="E21" i="2"/>
  <c r="T20" i="2"/>
  <c r="O20" i="2"/>
  <c r="E20" i="2"/>
  <c r="T19" i="2"/>
  <c r="O19" i="2"/>
  <c r="U19" i="2" s="1"/>
  <c r="F19" i="2" s="1"/>
  <c r="H19" i="2" s="1"/>
  <c r="I19" i="2" s="1"/>
  <c r="E19" i="2"/>
  <c r="T18" i="2"/>
  <c r="O18" i="2"/>
  <c r="E18" i="2"/>
  <c r="T17" i="2"/>
  <c r="O17" i="2"/>
  <c r="U17" i="2" s="1"/>
  <c r="F17" i="2" s="1"/>
  <c r="H17" i="2" s="1"/>
  <c r="I17" i="2" s="1"/>
  <c r="E17" i="2"/>
  <c r="T16" i="2"/>
  <c r="U16" i="2" s="1"/>
  <c r="F16" i="2" s="1"/>
  <c r="O16" i="2"/>
  <c r="E16" i="2"/>
  <c r="T15" i="2"/>
  <c r="N15" i="2"/>
  <c r="M15" i="2"/>
  <c r="L15" i="2"/>
  <c r="K15" i="2"/>
  <c r="D15" i="2"/>
  <c r="E15" i="2" s="1"/>
  <c r="T14" i="2"/>
  <c r="O14" i="2"/>
  <c r="U14" i="2" s="1"/>
  <c r="F14" i="2" s="1"/>
  <c r="G14" i="2" s="1"/>
  <c r="E14" i="2"/>
  <c r="H14" i="2" s="1"/>
  <c r="I14" i="2" s="1"/>
  <c r="T13" i="2"/>
  <c r="O13" i="2"/>
  <c r="U13" i="2" s="1"/>
  <c r="F13" i="2" s="1"/>
  <c r="E13" i="2"/>
  <c r="U12" i="2"/>
  <c r="F12" i="2" s="1"/>
  <c r="G12" i="2" s="1"/>
  <c r="T12" i="2"/>
  <c r="O12" i="2"/>
  <c r="E12" i="2"/>
  <c r="H12" i="2" s="1"/>
  <c r="I12" i="2" s="1"/>
  <c r="T11" i="2"/>
  <c r="O11" i="2"/>
  <c r="U11" i="2" s="1"/>
  <c r="F11" i="2" s="1"/>
  <c r="E11" i="2"/>
  <c r="T10" i="2"/>
  <c r="O10" i="2"/>
  <c r="U10" i="2" s="1"/>
  <c r="F10" i="2" s="1"/>
  <c r="G10" i="2" s="1"/>
  <c r="E10" i="2"/>
  <c r="H10" i="2" s="1"/>
  <c r="I10" i="2" s="1"/>
  <c r="U9" i="2"/>
  <c r="F9" i="2" s="1"/>
  <c r="T9" i="2"/>
  <c r="O9" i="2"/>
  <c r="E9" i="2"/>
  <c r="T8" i="2"/>
  <c r="O8" i="2"/>
  <c r="U8" i="2" s="1"/>
  <c r="F8" i="2" s="1"/>
  <c r="E8" i="2"/>
  <c r="T7" i="2"/>
  <c r="O7" i="2"/>
  <c r="U7" i="2" s="1"/>
  <c r="F7" i="2" s="1"/>
  <c r="E7" i="2"/>
  <c r="T6" i="2"/>
  <c r="O6" i="2"/>
  <c r="U6" i="2" s="1"/>
  <c r="F6" i="2" s="1"/>
  <c r="G6" i="2" s="1"/>
  <c r="E6" i="2"/>
  <c r="H6" i="2" s="1"/>
  <c r="I6" i="2" s="1"/>
  <c r="T5" i="2"/>
  <c r="O5" i="2"/>
  <c r="U5" i="2" s="1"/>
  <c r="F5" i="2" s="1"/>
  <c r="E5" i="2"/>
  <c r="T4" i="2"/>
  <c r="N4" i="2"/>
  <c r="N58" i="2" s="1"/>
  <c r="M4" i="2"/>
  <c r="L4" i="2"/>
  <c r="K4" i="2"/>
  <c r="E4" i="2"/>
  <c r="D4" i="2"/>
  <c r="G8" i="2" l="1"/>
  <c r="H8" i="2"/>
  <c r="I8" i="2" s="1"/>
  <c r="H9" i="2"/>
  <c r="I9" i="2" s="1"/>
  <c r="G38" i="2"/>
  <c r="M58" i="2"/>
  <c r="U40" i="2"/>
  <c r="F40" i="2" s="1"/>
  <c r="H40" i="2" s="1"/>
  <c r="I40" i="2" s="1"/>
  <c r="H7" i="2"/>
  <c r="I7" i="2" s="1"/>
  <c r="H11" i="2"/>
  <c r="I11" i="2" s="1"/>
  <c r="H43" i="2"/>
  <c r="I43" i="2" s="1"/>
  <c r="U57" i="2"/>
  <c r="F57" i="2" s="1"/>
  <c r="O46" i="2"/>
  <c r="U46" i="2" s="1"/>
  <c r="F46" i="2" s="1"/>
  <c r="G46" i="2" s="1"/>
  <c r="H5" i="2"/>
  <c r="I5" i="2" s="1"/>
  <c r="H13" i="2"/>
  <c r="I13" i="2" s="1"/>
  <c r="U20" i="2"/>
  <c r="F20" i="2" s="1"/>
  <c r="G20" i="2" s="1"/>
  <c r="U31" i="2"/>
  <c r="F31" i="2" s="1"/>
  <c r="H31" i="2" s="1"/>
  <c r="I31" i="2" s="1"/>
  <c r="U41" i="2"/>
  <c r="F41" i="2" s="1"/>
  <c r="H41" i="2" s="1"/>
  <c r="I41" i="2" s="1"/>
  <c r="G48" i="2"/>
  <c r="G50" i="2"/>
  <c r="G52" i="2"/>
  <c r="G54" i="2"/>
  <c r="U18" i="2"/>
  <c r="F18" i="2" s="1"/>
  <c r="G34" i="2"/>
  <c r="U44" i="2"/>
  <c r="F44" i="2" s="1"/>
  <c r="H44" i="2" s="1"/>
  <c r="I44" i="2" s="1"/>
  <c r="U56" i="2"/>
  <c r="F56" i="2" s="1"/>
  <c r="U25" i="2"/>
  <c r="F25" i="2" s="1"/>
  <c r="H25" i="2" s="1"/>
  <c r="I25" i="2" s="1"/>
  <c r="U42" i="2"/>
  <c r="F42" i="2" s="1"/>
  <c r="H42" i="2" s="1"/>
  <c r="I42" i="2" s="1"/>
  <c r="H20" i="2"/>
  <c r="I20" i="2" s="1"/>
  <c r="H18" i="2"/>
  <c r="I18" i="2" s="1"/>
  <c r="G18" i="2"/>
  <c r="H29" i="2"/>
  <c r="I29" i="2" s="1"/>
  <c r="G29" i="2"/>
  <c r="H16" i="2"/>
  <c r="I16" i="2" s="1"/>
  <c r="G16" i="2"/>
  <c r="H27" i="2"/>
  <c r="I27" i="2" s="1"/>
  <c r="G27" i="2"/>
  <c r="H37" i="2"/>
  <c r="I37" i="2" s="1"/>
  <c r="G37" i="2"/>
  <c r="H22" i="2"/>
  <c r="I22" i="2" s="1"/>
  <c r="G22" i="2"/>
  <c r="H33" i="2"/>
  <c r="I33" i="2" s="1"/>
  <c r="G33" i="2"/>
  <c r="H35" i="2"/>
  <c r="I35" i="2" s="1"/>
  <c r="G35" i="2"/>
  <c r="G17" i="2"/>
  <c r="G19" i="2"/>
  <c r="O24" i="2"/>
  <c r="U24" i="2" s="1"/>
  <c r="F24" i="2" s="1"/>
  <c r="G24" i="2" s="1"/>
  <c r="K58" i="2"/>
  <c r="G5" i="2"/>
  <c r="G7" i="2"/>
  <c r="G9" i="2"/>
  <c r="G11" i="2"/>
  <c r="G13" i="2"/>
  <c r="H21" i="2"/>
  <c r="I21" i="2" s="1"/>
  <c r="H23" i="2"/>
  <c r="I23" i="2" s="1"/>
  <c r="H26" i="2"/>
  <c r="I26" i="2" s="1"/>
  <c r="H28" i="2"/>
  <c r="I28" i="2" s="1"/>
  <c r="H30" i="2"/>
  <c r="I30" i="2" s="1"/>
  <c r="H32" i="2"/>
  <c r="I32" i="2" s="1"/>
  <c r="E58" i="2"/>
  <c r="D58" i="2"/>
  <c r="O4" i="2"/>
  <c r="T58" i="2"/>
  <c r="G39" i="2"/>
  <c r="G40" i="2"/>
  <c r="G41" i="2"/>
  <c r="G43" i="2"/>
  <c r="G44" i="2"/>
  <c r="G45" i="2"/>
  <c r="H46" i="2"/>
  <c r="I46" i="2" s="1"/>
  <c r="H36" i="2"/>
  <c r="I36" i="2" s="1"/>
  <c r="L58" i="2"/>
  <c r="O15" i="2"/>
  <c r="U15" i="2" s="1"/>
  <c r="F15" i="2" s="1"/>
  <c r="G15" i="2" s="1"/>
  <c r="H56" i="2" l="1"/>
  <c r="I56" i="2" s="1"/>
  <c r="G56" i="2"/>
  <c r="H57" i="2"/>
  <c r="I57" i="2" s="1"/>
  <c r="G57" i="2"/>
  <c r="G31" i="2"/>
  <c r="G42" i="2"/>
  <c r="G25" i="2"/>
  <c r="H24" i="2"/>
  <c r="I24" i="2" s="1"/>
  <c r="O58" i="2"/>
  <c r="U4" i="2"/>
  <c r="H15" i="2"/>
  <c r="I15" i="2" s="1"/>
  <c r="U58" i="2" l="1"/>
  <c r="F4" i="2"/>
  <c r="G4" i="2" l="1"/>
  <c r="F58" i="2"/>
  <c r="H4" i="2"/>
  <c r="I4" i="2" s="1"/>
  <c r="G58" i="2" l="1"/>
  <c r="H58" i="2"/>
  <c r="I58" i="2" s="1"/>
</calcChain>
</file>

<file path=xl/sharedStrings.xml><?xml version="1.0" encoding="utf-8"?>
<sst xmlns="http://schemas.openxmlformats.org/spreadsheetml/2006/main" count="78" uniqueCount="69">
  <si>
    <t>สอบผ่านเกณฑ์ B1 ขึ้นไป (แยกตามระดับ CEFR)</t>
  </si>
  <si>
    <t>ผ่านด้วยผลคะแนนสอบ</t>
  </si>
  <si>
    <t>ยื่นผลคะแนนสอบด้วยข้อสอบมาตรฐานอื่นๆ TOEIC</t>
  </si>
  <si>
    <t>รวม</t>
  </si>
  <si>
    <t>คณะ/สาขา</t>
  </si>
  <si>
    <t>นักศึกษาตามรายชื่อ</t>
  </si>
  <si>
    <t>นักศึกษาที่ไม่เข้าสอบ</t>
  </si>
  <si>
    <t>นักศึกษาที่เข้าสอบ</t>
  </si>
  <si>
    <t>นักศึกษาที่สอบผ่าน</t>
  </si>
  <si>
    <t>ร้อยละ</t>
  </si>
  <si>
    <t>นักศึกษาที่สอบไม่ผ่าน</t>
  </si>
  <si>
    <t>B1</t>
  </si>
  <si>
    <t>B2</t>
  </si>
  <si>
    <t>C1</t>
  </si>
  <si>
    <t>C2</t>
  </si>
  <si>
    <t>ครุศาสตร์</t>
  </si>
  <si>
    <t>การศึกษาปฐมวัย</t>
  </si>
  <si>
    <t>คณิตศาสตร์</t>
  </si>
  <si>
    <t>ฟิสิกส์</t>
  </si>
  <si>
    <t>วิทยาศาสตร์ทั่วไป</t>
  </si>
  <si>
    <t>พลศึกษา</t>
  </si>
  <si>
    <t>ภาษาไทย</t>
  </si>
  <si>
    <t>ภาษาอังกฤษ</t>
  </si>
  <si>
    <t>สังคมศึกษา</t>
  </si>
  <si>
    <t>คอมพิวเตอร์</t>
  </si>
  <si>
    <t>เทคโนโลยีดิจิทัลเพื่อการศึกษา</t>
  </si>
  <si>
    <t>เทคโนโลยีอุตสาหกรรม</t>
  </si>
  <si>
    <t>วิศวกรรมไฟฟ้า</t>
  </si>
  <si>
    <t>วิศวกรรมเครื่องกล</t>
  </si>
  <si>
    <t>อุตสาหกรรมศิลป์</t>
  </si>
  <si>
    <t>การจัดการนวัตกรรมอุตสาหกรรมเพื่อสิ่งแวดล้อม</t>
  </si>
  <si>
    <t>เทคโนโลยีการจัดการอุตสาหกรรมและโลจิสติกส์</t>
  </si>
  <si>
    <t>นวัตกรรมคอมพิวเตอร์และอุตสาหกรรมดิจิทัล</t>
  </si>
  <si>
    <t>เทคโนโลยีวิศวกรรมโยธา</t>
  </si>
  <si>
    <t>มนุษยศาสตร์และสังคมศาสตร์</t>
  </si>
  <si>
    <t>การพัฒนาชุมชน</t>
  </si>
  <si>
    <t>ภาษาอังกฤษธุรกิจ</t>
  </si>
  <si>
    <t>นิติศาสตร์</t>
  </si>
  <si>
    <t>รัฐประศาสนศาสตร์</t>
  </si>
  <si>
    <t>การท่องเที่ยว</t>
  </si>
  <si>
    <t>การปกครองท้องถิ่น</t>
  </si>
  <si>
    <t>ออกแบบนิเทศศิลป์</t>
  </si>
  <si>
    <t>สารสนเทศศาสตร์และบรรณารักษศาสตร์</t>
  </si>
  <si>
    <t>ศิลปกรรมศึกษา</t>
  </si>
  <si>
    <t>การจัดการวัฒนธรรม</t>
  </si>
  <si>
    <t>วิทยาการจัดการ</t>
  </si>
  <si>
    <t>การบัญชี</t>
  </si>
  <si>
    <t>นิเทศศาสตร์</t>
  </si>
  <si>
    <t>การจัดการ</t>
  </si>
  <si>
    <t>ธุรกิจค้าปลีก</t>
  </si>
  <si>
    <t>การจัดการอุตสาหกรรมบริการ</t>
  </si>
  <si>
    <t>การตลาด</t>
  </si>
  <si>
    <t>การบริหารทรัพยากรมนุษย์</t>
  </si>
  <si>
    <t>เศรษฐกิจดิจิทัล</t>
  </si>
  <si>
    <t>คอมพิวเตอร์ธุรกิจดิจิทัล</t>
  </si>
  <si>
    <t>วิทยาศาสตร์และเทคโนโลยี</t>
  </si>
  <si>
    <t>เกษตรศาสตร์</t>
  </si>
  <si>
    <t>วิทยาศาสตร์สิ่งแวดล้อม</t>
  </si>
  <si>
    <t>วิทยาการคอมพิวเตอร์</t>
  </si>
  <si>
    <t>สาธารณสุขศาสตร์</t>
  </si>
  <si>
    <t>ชีววิทยา</t>
  </si>
  <si>
    <t>เทคโนโลยีสารสนเทศและนวัตกรรมดิจิทัล</t>
  </si>
  <si>
    <t>วิทยาการการประกอบอาหาร</t>
  </si>
  <si>
    <t>วิทยาศาสตร์</t>
  </si>
  <si>
    <t>วิทยาการการวิเคราะห์ข้อมูลและเทคโนโลยีดิจิทัล</t>
  </si>
  <si>
    <t>ฟิสิกส์อุปกรณ์การแพทย์</t>
  </si>
  <si>
    <t>ระดับมหาวิทยาลัย</t>
  </si>
  <si>
    <t>คณะวิศวกรรมศาสตร์และเทคโนโลยีอุตสาหกรรม</t>
  </si>
  <si>
    <r>
      <t xml:space="preserve">สรุปผลการสอบประมวลความรู้ด้านภาษาอังกฤษ นักศึกษารหัส 67 ครั้งที่ 1 และ 2
ข้อมูล ณ </t>
    </r>
    <r>
      <rPr>
        <b/>
        <sz val="10"/>
        <rFont val="Tahoma"/>
        <family val="2"/>
      </rPr>
      <t>วันที่ 4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</si>
</sst>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_);_(\$* \(#,##0\);_(\$* &quot;-&quot;_);_(@_)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0"/>
      <color indexed="8"/>
      <name val="Arial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5"/>
      <color indexed="8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/>
  </cellStyleXfs>
  <cellXfs count="88">
    <xf numFmtId="0" fontId="0" fillId="0" borderId="0" xfId="0"/>
    <xf numFmtId="0" fontId="2" fillId="3" borderId="0" xfId="1" applyFont="1" applyFill="1" applyAlignment="1">
      <alignment horizontal="center" vertical="center" wrapText="1"/>
    </xf>
    <xf numFmtId="0" fontId="5" fillId="0" borderId="0" xfId="1" applyFont="1"/>
    <xf numFmtId="0" fontId="2" fillId="6" borderId="8" xfId="1" applyFont="1" applyFill="1" applyBorder="1" applyAlignment="1">
      <alignment horizontal="center"/>
    </xf>
    <xf numFmtId="0" fontId="3" fillId="6" borderId="8" xfId="1" applyFont="1" applyFill="1" applyBorder="1" applyAlignment="1">
      <alignment horizontal="center"/>
    </xf>
    <xf numFmtId="0" fontId="3" fillId="7" borderId="8" xfId="1" applyFont="1" applyFill="1" applyBorder="1" applyAlignment="1">
      <alignment horizontal="center"/>
    </xf>
    <xf numFmtId="2" fontId="3" fillId="6" borderId="8" xfId="1" applyNumberFormat="1" applyFont="1" applyFill="1" applyBorder="1" applyAlignment="1">
      <alignment horizontal="center"/>
    </xf>
    <xf numFmtId="2" fontId="3" fillId="3" borderId="0" xfId="1" applyNumberFormat="1" applyFont="1" applyFill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8" borderId="8" xfId="1" applyFont="1" applyFill="1" applyBorder="1" applyAlignment="1">
      <alignment horizontal="right"/>
    </xf>
    <xf numFmtId="0" fontId="3" fillId="7" borderId="8" xfId="1" applyFont="1" applyFill="1" applyBorder="1" applyAlignment="1">
      <alignment horizontal="right"/>
    </xf>
    <xf numFmtId="2" fontId="3" fillId="8" borderId="8" xfId="1" applyNumberFormat="1" applyFont="1" applyFill="1" applyBorder="1" applyAlignment="1">
      <alignment horizontal="right"/>
    </xf>
    <xf numFmtId="2" fontId="3" fillId="3" borderId="0" xfId="1" applyNumberFormat="1" applyFont="1" applyFill="1" applyAlignment="1">
      <alignment horizontal="right"/>
    </xf>
    <xf numFmtId="0" fontId="8" fillId="8" borderId="8" xfId="1" applyFont="1" applyFill="1" applyBorder="1" applyAlignment="1">
      <alignment horizontal="center"/>
    </xf>
    <xf numFmtId="0" fontId="8" fillId="0" borderId="8" xfId="1" applyFont="1" applyBorder="1"/>
    <xf numFmtId="0" fontId="8" fillId="3" borderId="8" xfId="1" applyFont="1" applyFill="1" applyBorder="1" applyAlignment="1">
      <alignment horizontal="right"/>
    </xf>
    <xf numFmtId="2" fontId="8" fillId="3" borderId="0" xfId="1" applyNumberFormat="1" applyFont="1" applyFill="1"/>
    <xf numFmtId="0" fontId="8" fillId="0" borderId="8" xfId="1" applyFont="1" applyBorder="1" applyAlignment="1">
      <alignment horizontal="center"/>
    </xf>
    <xf numFmtId="0" fontId="1" fillId="0" borderId="0" xfId="1"/>
    <xf numFmtId="0" fontId="8" fillId="0" borderId="0" xfId="1" applyFont="1"/>
    <xf numFmtId="0" fontId="1" fillId="0" borderId="8" xfId="1" applyBorder="1"/>
    <xf numFmtId="0" fontId="3" fillId="8" borderId="8" xfId="1" applyFont="1" applyFill="1" applyBorder="1"/>
    <xf numFmtId="1" fontId="3" fillId="8" borderId="8" xfId="1" applyNumberFormat="1" applyFont="1" applyFill="1" applyBorder="1"/>
    <xf numFmtId="1" fontId="3" fillId="7" borderId="8" xfId="1" applyNumberFormat="1" applyFont="1" applyFill="1" applyBorder="1"/>
    <xf numFmtId="2" fontId="3" fillId="8" borderId="8" xfId="1" applyNumberFormat="1" applyFont="1" applyFill="1" applyBorder="1"/>
    <xf numFmtId="2" fontId="3" fillId="3" borderId="0" xfId="1" applyNumberFormat="1" applyFont="1" applyFill="1"/>
    <xf numFmtId="0" fontId="8" fillId="3" borderId="12" xfId="1" applyFont="1" applyFill="1" applyBorder="1"/>
    <xf numFmtId="1" fontId="8" fillId="0" borderId="9" xfId="1" applyNumberFormat="1" applyFont="1" applyBorder="1"/>
    <xf numFmtId="1" fontId="8" fillId="0" borderId="8" xfId="1" applyNumberFormat="1" applyFont="1" applyBorder="1"/>
    <xf numFmtId="0" fontId="3" fillId="3" borderId="8" xfId="1" applyFont="1" applyFill="1" applyBorder="1" applyAlignment="1">
      <alignment horizontal="center"/>
    </xf>
    <xf numFmtId="0" fontId="8" fillId="0" borderId="6" xfId="1" applyFont="1" applyBorder="1"/>
    <xf numFmtId="0" fontId="1" fillId="9" borderId="0" xfId="1" applyFill="1"/>
    <xf numFmtId="0" fontId="8" fillId="8" borderId="4" xfId="1" applyFont="1" applyFill="1" applyBorder="1"/>
    <xf numFmtId="0" fontId="8" fillId="8" borderId="6" xfId="1" applyFont="1" applyFill="1" applyBorder="1"/>
    <xf numFmtId="2" fontId="3" fillId="8" borderId="4" xfId="1" applyNumberFormat="1" applyFont="1" applyFill="1" applyBorder="1"/>
    <xf numFmtId="0" fontId="8" fillId="0" borderId="4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8" fillId="3" borderId="8" xfId="1" applyFont="1" applyFill="1" applyBorder="1"/>
    <xf numFmtId="1" fontId="8" fillId="3" borderId="8" xfId="1" applyNumberFormat="1" applyFont="1" applyFill="1" applyBorder="1"/>
    <xf numFmtId="2" fontId="8" fillId="3" borderId="4" xfId="1" applyNumberFormat="1" applyFont="1" applyFill="1" applyBorder="1"/>
    <xf numFmtId="2" fontId="8" fillId="3" borderId="8" xfId="1" applyNumberFormat="1" applyFont="1" applyFill="1" applyBorder="1"/>
    <xf numFmtId="0" fontId="9" fillId="0" borderId="0" xfId="1" applyFont="1"/>
    <xf numFmtId="0" fontId="10" fillId="0" borderId="0" xfId="1" applyFont="1"/>
    <xf numFmtId="2" fontId="5" fillId="0" borderId="0" xfId="1" applyNumberFormat="1" applyFont="1"/>
    <xf numFmtId="2" fontId="5" fillId="3" borderId="0" xfId="1" applyNumberFormat="1" applyFont="1" applyFill="1"/>
    <xf numFmtId="0" fontId="5" fillId="0" borderId="0" xfId="1" applyFont="1" applyAlignment="1">
      <alignment horizontal="center"/>
    </xf>
    <xf numFmtId="0" fontId="2" fillId="3" borderId="0" xfId="1" applyFont="1" applyFill="1" applyAlignment="1">
      <alignment horizontal="right"/>
    </xf>
    <xf numFmtId="0" fontId="3" fillId="11" borderId="8" xfId="1" applyFont="1" applyFill="1" applyBorder="1" applyAlignment="1">
      <alignment horizontal="right"/>
    </xf>
    <xf numFmtId="0" fontId="8" fillId="12" borderId="8" xfId="1" applyFont="1" applyFill="1" applyBorder="1" applyAlignment="1">
      <alignment horizontal="right"/>
    </xf>
    <xf numFmtId="2" fontId="8" fillId="12" borderId="8" xfId="1" applyNumberFormat="1" applyFont="1" applyFill="1" applyBorder="1" applyAlignment="1">
      <alignment horizontal="right"/>
    </xf>
    <xf numFmtId="1" fontId="3" fillId="11" borderId="8" xfId="1" applyNumberFormat="1" applyFont="1" applyFill="1" applyBorder="1"/>
    <xf numFmtId="0" fontId="8" fillId="13" borderId="8" xfId="1" applyFont="1" applyFill="1" applyBorder="1" applyAlignment="1">
      <alignment horizontal="center"/>
    </xf>
    <xf numFmtId="0" fontId="3" fillId="11" borderId="8" xfId="1" applyFont="1" applyFill="1" applyBorder="1" applyAlignment="1">
      <alignment horizontal="center"/>
    </xf>
    <xf numFmtId="165" fontId="3" fillId="7" borderId="8" xfId="2" applyNumberFormat="1" applyFont="1" applyFill="1" applyBorder="1"/>
    <xf numFmtId="2" fontId="3" fillId="7" borderId="4" xfId="1" applyNumberFormat="1" applyFont="1" applyFill="1" applyBorder="1"/>
    <xf numFmtId="3" fontId="3" fillId="7" borderId="8" xfId="1" applyNumberFormat="1" applyFont="1" applyFill="1" applyBorder="1"/>
    <xf numFmtId="2" fontId="3" fillId="7" borderId="8" xfId="1" applyNumberFormat="1" applyFont="1" applyFill="1" applyBorder="1"/>
    <xf numFmtId="2" fontId="3" fillId="7" borderId="0" xfId="1" applyNumberFormat="1" applyFont="1" applyFill="1"/>
    <xf numFmtId="0" fontId="8" fillId="0" borderId="4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8" fillId="10" borderId="4" xfId="1" applyFont="1" applyFill="1" applyBorder="1" applyAlignment="1">
      <alignment horizontal="center"/>
    </xf>
    <xf numFmtId="0" fontId="8" fillId="10" borderId="6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8" fillId="0" borderId="8" xfId="1" applyFont="1" applyBorder="1" applyAlignment="1">
      <alignment horizontal="left"/>
    </xf>
    <xf numFmtId="0" fontId="1" fillId="0" borderId="8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6" xfId="1" applyBorder="1" applyAlignment="1">
      <alignment horizontal="left"/>
    </xf>
    <xf numFmtId="0" fontId="8" fillId="13" borderId="10" xfId="1" applyFont="1" applyFill="1" applyBorder="1" applyAlignment="1">
      <alignment horizontal="left"/>
    </xf>
    <xf numFmtId="0" fontId="8" fillId="13" borderId="11" xfId="1" applyFont="1" applyFill="1" applyBorder="1" applyAlignment="1">
      <alignment horizontal="left"/>
    </xf>
    <xf numFmtId="0" fontId="8" fillId="13" borderId="4" xfId="1" applyFont="1" applyFill="1" applyBorder="1" applyAlignment="1">
      <alignment horizontal="left"/>
    </xf>
    <xf numFmtId="0" fontId="8" fillId="13" borderId="6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horizontal="center" vertical="center"/>
    </xf>
    <xf numFmtId="0" fontId="4" fillId="7" borderId="7" xfId="1" applyFont="1" applyFill="1" applyBorder="1" applyAlignment="1">
      <alignment horizontal="center" vertical="center"/>
    </xf>
    <xf numFmtId="0" fontId="4" fillId="7" borderId="9" xfId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/>
    </xf>
    <xf numFmtId="0" fontId="2" fillId="6" borderId="6" xfId="1" applyFont="1" applyFill="1" applyBorder="1" applyAlignment="1">
      <alignment horizontal="center"/>
    </xf>
  </cellXfs>
  <cellStyles count="3">
    <cellStyle name="จุลภาค 2" xfId="2" xr:uid="{00000000-0005-0000-0000-000000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1"/>
  <sheetViews>
    <sheetView tabSelected="1" workbookViewId="0">
      <selection activeCell="Y6" sqref="Y6"/>
    </sheetView>
  </sheetViews>
  <sheetFormatPr defaultColWidth="2.42578125" defaultRowHeight="12.75"/>
  <cols>
    <col min="1" max="1" width="19" style="2" bestFit="1" customWidth="1"/>
    <col min="2" max="2" width="14.28515625" style="2" customWidth="1"/>
    <col min="3" max="3" width="15.85546875" style="2" bestFit="1" customWidth="1"/>
    <col min="4" max="4" width="16.42578125" style="44" bestFit="1" customWidth="1"/>
    <col min="5" max="5" width="14.28515625" style="2" bestFit="1" customWidth="1"/>
    <col min="6" max="6" width="14.85546875" style="21" bestFit="1" customWidth="1"/>
    <col min="7" max="7" width="5.5703125" style="2" bestFit="1" customWidth="1"/>
    <col min="8" max="8" width="17" style="2" bestFit="1" customWidth="1"/>
    <col min="9" max="9" width="6.5703125" style="45" bestFit="1" customWidth="1"/>
    <col min="10" max="10" width="5" style="46" customWidth="1"/>
    <col min="11" max="11" width="3.42578125" style="47" customWidth="1"/>
    <col min="12" max="13" width="3.42578125" style="47" bestFit="1" customWidth="1"/>
    <col min="14" max="14" width="2.7109375" style="47" bestFit="1" customWidth="1"/>
    <col min="15" max="15" width="3.7109375" style="47" bestFit="1" customWidth="1"/>
    <col min="16" max="19" width="2.7109375" style="47" bestFit="1" customWidth="1"/>
    <col min="20" max="21" width="3.7109375" style="47" bestFit="1" customWidth="1"/>
    <col min="22" max="22" width="33.42578125" style="2" bestFit="1" customWidth="1"/>
    <col min="23" max="243" width="8" style="2" customWidth="1"/>
    <col min="244" max="244" width="3.42578125" style="2" customWidth="1"/>
    <col min="245" max="245" width="20.85546875" style="2" bestFit="1" customWidth="1"/>
    <col min="246" max="246" width="11.85546875" style="2" bestFit="1" customWidth="1"/>
    <col min="247" max="247" width="12.42578125" style="2" bestFit="1" customWidth="1"/>
    <col min="248" max="248" width="10.85546875" style="2" bestFit="1" customWidth="1"/>
    <col min="249" max="249" width="11.42578125" style="2" bestFit="1" customWidth="1"/>
    <col min="250" max="250" width="5" style="2" bestFit="1" customWidth="1"/>
    <col min="251" max="251" width="12.85546875" style="2" bestFit="1" customWidth="1"/>
    <col min="252" max="252" width="5" style="2" bestFit="1" customWidth="1"/>
    <col min="253" max="254" width="2.42578125" style="2" bestFit="1" customWidth="1"/>
    <col min="255" max="255" width="3.140625" style="2" bestFit="1" customWidth="1"/>
    <col min="256" max="16384" width="2.42578125" style="2"/>
  </cols>
  <sheetData>
    <row r="1" spans="1:256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1"/>
      <c r="K1" s="77" t="s">
        <v>0</v>
      </c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56">
      <c r="A2" s="75"/>
      <c r="B2" s="76"/>
      <c r="C2" s="76"/>
      <c r="D2" s="76"/>
      <c r="E2" s="76"/>
      <c r="F2" s="76"/>
      <c r="G2" s="76"/>
      <c r="H2" s="76"/>
      <c r="I2" s="76"/>
      <c r="J2" s="1"/>
      <c r="K2" s="78" t="s">
        <v>1</v>
      </c>
      <c r="L2" s="79"/>
      <c r="M2" s="79"/>
      <c r="N2" s="79"/>
      <c r="O2" s="80"/>
      <c r="P2" s="81" t="s">
        <v>2</v>
      </c>
      <c r="Q2" s="82"/>
      <c r="R2" s="82"/>
      <c r="S2" s="82"/>
      <c r="T2" s="83"/>
      <c r="U2" s="84" t="s">
        <v>3</v>
      </c>
    </row>
    <row r="3" spans="1:256">
      <c r="A3" s="86" t="s">
        <v>4</v>
      </c>
      <c r="B3" s="87"/>
      <c r="C3" s="3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6" t="s">
        <v>9</v>
      </c>
      <c r="J3" s="7"/>
      <c r="K3" s="8" t="s">
        <v>11</v>
      </c>
      <c r="L3" s="8" t="s">
        <v>12</v>
      </c>
      <c r="M3" s="8" t="s">
        <v>13</v>
      </c>
      <c r="N3" s="8" t="s">
        <v>14</v>
      </c>
      <c r="O3" s="9" t="s">
        <v>3</v>
      </c>
      <c r="P3" s="8" t="s">
        <v>11</v>
      </c>
      <c r="Q3" s="8" t="s">
        <v>12</v>
      </c>
      <c r="R3" s="8" t="s">
        <v>13</v>
      </c>
      <c r="S3" s="8" t="s">
        <v>14</v>
      </c>
      <c r="T3" s="10" t="s">
        <v>3</v>
      </c>
      <c r="U3" s="85"/>
    </row>
    <row r="4" spans="1:256">
      <c r="A4" s="71" t="s">
        <v>15</v>
      </c>
      <c r="B4" s="72"/>
      <c r="C4" s="11">
        <v>463</v>
      </c>
      <c r="D4" s="11">
        <f>D5+D6+D7+D8+D9+D10+D11+D12+D13+D14</f>
        <v>22</v>
      </c>
      <c r="E4" s="11">
        <f>C4-D4</f>
        <v>441</v>
      </c>
      <c r="F4" s="12">
        <f>U4</f>
        <v>47</v>
      </c>
      <c r="G4" s="13">
        <f>F4/E4*100</f>
        <v>10.657596371882086</v>
      </c>
      <c r="H4" s="11">
        <f>E4-F4</f>
        <v>394</v>
      </c>
      <c r="I4" s="13">
        <f>H4/E4*100</f>
        <v>89.342403628117921</v>
      </c>
      <c r="J4" s="14"/>
      <c r="K4" s="15">
        <f>K5+K6+K7+K8+K9+K10+K11+K12+K13+K14</f>
        <v>21</v>
      </c>
      <c r="L4" s="15">
        <f t="shared" ref="L4:N4" si="0">L5+L6+L7+L8+L9+L10+L11+L12+L13+L14</f>
        <v>14</v>
      </c>
      <c r="M4" s="15">
        <f t="shared" si="0"/>
        <v>12</v>
      </c>
      <c r="N4" s="15">
        <f t="shared" si="0"/>
        <v>0</v>
      </c>
      <c r="O4" s="15">
        <f>SUM(K4:N4)</f>
        <v>47</v>
      </c>
      <c r="P4" s="15">
        <v>0</v>
      </c>
      <c r="Q4" s="15">
        <v>0</v>
      </c>
      <c r="R4" s="15">
        <v>0</v>
      </c>
      <c r="S4" s="15">
        <v>0</v>
      </c>
      <c r="T4" s="15">
        <f>SUM(P4:S4)</f>
        <v>0</v>
      </c>
      <c r="U4" s="5">
        <f t="shared" ref="U4:U35" si="1">O4+T4</f>
        <v>47</v>
      </c>
    </row>
    <row r="5" spans="1:256">
      <c r="A5" s="67" t="s">
        <v>16</v>
      </c>
      <c r="B5" s="68"/>
      <c r="C5" s="16">
        <v>57</v>
      </c>
      <c r="D5" s="16">
        <v>0</v>
      </c>
      <c r="E5" s="17">
        <f t="shared" ref="E5:E14" si="2">C5-D5</f>
        <v>57</v>
      </c>
      <c r="F5" s="49">
        <f t="shared" ref="F5:F14" si="3">U5</f>
        <v>5</v>
      </c>
      <c r="G5" s="51">
        <f t="shared" ref="G5:G14" si="4">F5/E5*100</f>
        <v>8.7719298245614024</v>
      </c>
      <c r="H5" s="50">
        <f t="shared" ref="H5:H14" si="5">E5-F5</f>
        <v>52</v>
      </c>
      <c r="I5" s="51">
        <f t="shared" ref="I5:I14" si="6">H5/E5*100</f>
        <v>91.228070175438589</v>
      </c>
      <c r="J5" s="18"/>
      <c r="K5" s="19">
        <v>2</v>
      </c>
      <c r="L5" s="19">
        <v>1</v>
      </c>
      <c r="M5" s="19">
        <v>2</v>
      </c>
      <c r="N5" s="19">
        <v>0</v>
      </c>
      <c r="O5" s="15">
        <f t="shared" ref="O5:O14" si="7">SUM(K5:N5)</f>
        <v>5</v>
      </c>
      <c r="P5" s="19">
        <v>0</v>
      </c>
      <c r="Q5" s="19">
        <v>0</v>
      </c>
      <c r="R5" s="19">
        <v>0</v>
      </c>
      <c r="S5" s="19">
        <v>0</v>
      </c>
      <c r="T5" s="15">
        <f t="shared" ref="T5:T14" si="8">SUM(P5:S5)</f>
        <v>0</v>
      </c>
      <c r="U5" s="54">
        <f t="shared" si="1"/>
        <v>5</v>
      </c>
      <c r="V5" s="20"/>
    </row>
    <row r="6" spans="1:256">
      <c r="A6" s="67" t="s">
        <v>17</v>
      </c>
      <c r="B6" s="68"/>
      <c r="C6" s="16">
        <v>56</v>
      </c>
      <c r="D6" s="16">
        <v>1</v>
      </c>
      <c r="E6" s="17">
        <f t="shared" si="2"/>
        <v>55</v>
      </c>
      <c r="F6" s="49">
        <f t="shared" si="3"/>
        <v>5</v>
      </c>
      <c r="G6" s="51">
        <f t="shared" si="4"/>
        <v>9.0909090909090917</v>
      </c>
      <c r="H6" s="50">
        <f t="shared" si="5"/>
        <v>50</v>
      </c>
      <c r="I6" s="51">
        <f t="shared" si="6"/>
        <v>90.909090909090907</v>
      </c>
      <c r="J6" s="18"/>
      <c r="K6" s="19">
        <v>4</v>
      </c>
      <c r="L6" s="19">
        <v>1</v>
      </c>
      <c r="M6" s="19">
        <v>0</v>
      </c>
      <c r="N6" s="19">
        <v>0</v>
      </c>
      <c r="O6" s="15">
        <f t="shared" si="7"/>
        <v>5</v>
      </c>
      <c r="P6" s="19">
        <v>0</v>
      </c>
      <c r="Q6" s="19">
        <v>0</v>
      </c>
      <c r="R6" s="19">
        <v>0</v>
      </c>
      <c r="S6" s="19">
        <v>0</v>
      </c>
      <c r="T6" s="15">
        <f t="shared" si="8"/>
        <v>0</v>
      </c>
      <c r="U6" s="54">
        <f t="shared" si="1"/>
        <v>5</v>
      </c>
      <c r="V6" s="20"/>
    </row>
    <row r="7" spans="1:256">
      <c r="A7" s="67" t="s">
        <v>18</v>
      </c>
      <c r="B7" s="68"/>
      <c r="C7" s="16">
        <v>14</v>
      </c>
      <c r="D7" s="16">
        <v>0</v>
      </c>
      <c r="E7" s="17">
        <f t="shared" si="2"/>
        <v>14</v>
      </c>
      <c r="F7" s="49">
        <f t="shared" si="3"/>
        <v>2</v>
      </c>
      <c r="G7" s="51">
        <f t="shared" si="4"/>
        <v>14.285714285714285</v>
      </c>
      <c r="H7" s="50">
        <f t="shared" si="5"/>
        <v>12</v>
      </c>
      <c r="I7" s="51">
        <f t="shared" si="6"/>
        <v>85.714285714285708</v>
      </c>
      <c r="J7" s="18"/>
      <c r="K7" s="19">
        <v>1</v>
      </c>
      <c r="L7" s="19">
        <v>1</v>
      </c>
      <c r="M7" s="19">
        <v>0</v>
      </c>
      <c r="N7" s="19">
        <v>0</v>
      </c>
      <c r="O7" s="15">
        <f t="shared" si="7"/>
        <v>2</v>
      </c>
      <c r="P7" s="19">
        <v>0</v>
      </c>
      <c r="Q7" s="19">
        <v>0</v>
      </c>
      <c r="R7" s="19">
        <v>0</v>
      </c>
      <c r="S7" s="19">
        <v>0</v>
      </c>
      <c r="T7" s="15">
        <f t="shared" si="8"/>
        <v>0</v>
      </c>
      <c r="U7" s="54">
        <f t="shared" si="1"/>
        <v>2</v>
      </c>
      <c r="V7" s="20"/>
    </row>
    <row r="8" spans="1:256">
      <c r="A8" s="67" t="s">
        <v>19</v>
      </c>
      <c r="B8" s="68"/>
      <c r="C8" s="16">
        <v>59</v>
      </c>
      <c r="D8" s="16">
        <v>2</v>
      </c>
      <c r="E8" s="17">
        <f t="shared" si="2"/>
        <v>57</v>
      </c>
      <c r="F8" s="49">
        <f t="shared" si="3"/>
        <v>0</v>
      </c>
      <c r="G8" s="51">
        <f t="shared" si="4"/>
        <v>0</v>
      </c>
      <c r="H8" s="50">
        <f t="shared" si="5"/>
        <v>57</v>
      </c>
      <c r="I8" s="51">
        <f t="shared" si="6"/>
        <v>100</v>
      </c>
      <c r="J8" s="18"/>
      <c r="K8" s="19">
        <v>0</v>
      </c>
      <c r="L8" s="19">
        <v>0</v>
      </c>
      <c r="M8" s="19">
        <v>0</v>
      </c>
      <c r="N8" s="19">
        <v>0</v>
      </c>
      <c r="O8" s="15">
        <f t="shared" si="7"/>
        <v>0</v>
      </c>
      <c r="P8" s="19">
        <v>0</v>
      </c>
      <c r="Q8" s="19">
        <v>0</v>
      </c>
      <c r="R8" s="19">
        <v>0</v>
      </c>
      <c r="S8" s="19">
        <v>0</v>
      </c>
      <c r="T8" s="15">
        <f t="shared" si="8"/>
        <v>0</v>
      </c>
      <c r="U8" s="54">
        <f t="shared" si="1"/>
        <v>0</v>
      </c>
      <c r="V8" s="20"/>
    </row>
    <row r="9" spans="1:256">
      <c r="A9" s="67" t="s">
        <v>20</v>
      </c>
      <c r="B9" s="68"/>
      <c r="C9" s="16">
        <v>53</v>
      </c>
      <c r="D9" s="16">
        <v>7</v>
      </c>
      <c r="E9" s="17">
        <f t="shared" si="2"/>
        <v>46</v>
      </c>
      <c r="F9" s="49">
        <f t="shared" si="3"/>
        <v>1</v>
      </c>
      <c r="G9" s="51">
        <f t="shared" si="4"/>
        <v>2.1739130434782608</v>
      </c>
      <c r="H9" s="50">
        <f t="shared" si="5"/>
        <v>45</v>
      </c>
      <c r="I9" s="51">
        <f t="shared" si="6"/>
        <v>97.826086956521735</v>
      </c>
      <c r="J9" s="18"/>
      <c r="K9" s="19">
        <v>1</v>
      </c>
      <c r="L9" s="19">
        <v>0</v>
      </c>
      <c r="M9" s="19">
        <v>0</v>
      </c>
      <c r="N9" s="19">
        <v>0</v>
      </c>
      <c r="O9" s="15">
        <f t="shared" si="7"/>
        <v>1</v>
      </c>
      <c r="P9" s="19">
        <v>0</v>
      </c>
      <c r="Q9" s="19">
        <v>0</v>
      </c>
      <c r="R9" s="19">
        <v>0</v>
      </c>
      <c r="S9" s="19">
        <v>0</v>
      </c>
      <c r="T9" s="15">
        <f t="shared" si="8"/>
        <v>0</v>
      </c>
      <c r="U9" s="54">
        <f t="shared" si="1"/>
        <v>1</v>
      </c>
      <c r="V9" s="20"/>
    </row>
    <row r="10" spans="1:256">
      <c r="A10" s="67" t="s">
        <v>21</v>
      </c>
      <c r="B10" s="68"/>
      <c r="C10" s="16">
        <v>60</v>
      </c>
      <c r="D10" s="16">
        <v>2</v>
      </c>
      <c r="E10" s="17">
        <f t="shared" si="2"/>
        <v>58</v>
      </c>
      <c r="F10" s="49">
        <f t="shared" si="3"/>
        <v>6</v>
      </c>
      <c r="G10" s="51">
        <f t="shared" si="4"/>
        <v>10.344827586206897</v>
      </c>
      <c r="H10" s="50">
        <f t="shared" si="5"/>
        <v>52</v>
      </c>
      <c r="I10" s="51">
        <f t="shared" si="6"/>
        <v>89.65517241379311</v>
      </c>
      <c r="J10" s="18"/>
      <c r="K10" s="19">
        <v>3</v>
      </c>
      <c r="L10" s="19">
        <v>3</v>
      </c>
      <c r="M10" s="19">
        <v>0</v>
      </c>
      <c r="N10" s="19">
        <v>0</v>
      </c>
      <c r="O10" s="15">
        <f t="shared" si="7"/>
        <v>6</v>
      </c>
      <c r="P10" s="19">
        <v>0</v>
      </c>
      <c r="Q10" s="19">
        <v>0</v>
      </c>
      <c r="R10" s="19">
        <v>0</v>
      </c>
      <c r="S10" s="19">
        <v>0</v>
      </c>
      <c r="T10" s="15">
        <f t="shared" si="8"/>
        <v>0</v>
      </c>
      <c r="U10" s="54">
        <f t="shared" si="1"/>
        <v>6</v>
      </c>
      <c r="V10" s="20"/>
    </row>
    <row r="11" spans="1:256">
      <c r="A11" s="67" t="s">
        <v>22</v>
      </c>
      <c r="B11" s="68"/>
      <c r="C11" s="16">
        <v>26</v>
      </c>
      <c r="D11" s="16">
        <v>0</v>
      </c>
      <c r="E11" s="17">
        <f t="shared" si="2"/>
        <v>26</v>
      </c>
      <c r="F11" s="49">
        <f t="shared" si="3"/>
        <v>21</v>
      </c>
      <c r="G11" s="51">
        <f t="shared" si="4"/>
        <v>80.769230769230774</v>
      </c>
      <c r="H11" s="50">
        <f t="shared" si="5"/>
        <v>5</v>
      </c>
      <c r="I11" s="51">
        <f t="shared" si="6"/>
        <v>19.230769230769234</v>
      </c>
      <c r="J11" s="18"/>
      <c r="K11" s="19">
        <v>6</v>
      </c>
      <c r="L11" s="19">
        <v>7</v>
      </c>
      <c r="M11" s="19">
        <v>8</v>
      </c>
      <c r="N11" s="19">
        <v>0</v>
      </c>
      <c r="O11" s="15">
        <f t="shared" si="7"/>
        <v>21</v>
      </c>
      <c r="P11" s="19">
        <v>0</v>
      </c>
      <c r="Q11" s="19">
        <v>0</v>
      </c>
      <c r="R11" s="19">
        <v>0</v>
      </c>
      <c r="S11" s="19">
        <v>0</v>
      </c>
      <c r="T11" s="15">
        <f t="shared" si="8"/>
        <v>0</v>
      </c>
      <c r="U11" s="54">
        <f t="shared" si="1"/>
        <v>21</v>
      </c>
      <c r="V11" s="20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>
      <c r="A12" s="67" t="s">
        <v>23</v>
      </c>
      <c r="B12" s="68"/>
      <c r="C12" s="16">
        <v>62</v>
      </c>
      <c r="D12" s="16">
        <v>6</v>
      </c>
      <c r="E12" s="17">
        <f t="shared" si="2"/>
        <v>56</v>
      </c>
      <c r="F12" s="49">
        <f t="shared" si="3"/>
        <v>3</v>
      </c>
      <c r="G12" s="51">
        <f t="shared" si="4"/>
        <v>5.3571428571428568</v>
      </c>
      <c r="H12" s="50">
        <f t="shared" si="5"/>
        <v>53</v>
      </c>
      <c r="I12" s="51">
        <f t="shared" si="6"/>
        <v>94.642857142857139</v>
      </c>
      <c r="J12" s="18"/>
      <c r="K12" s="19">
        <v>2</v>
      </c>
      <c r="L12" s="19">
        <v>1</v>
      </c>
      <c r="M12" s="19">
        <v>0</v>
      </c>
      <c r="N12" s="19">
        <v>0</v>
      </c>
      <c r="O12" s="15">
        <f t="shared" si="7"/>
        <v>3</v>
      </c>
      <c r="P12" s="19">
        <v>0</v>
      </c>
      <c r="Q12" s="19">
        <v>0</v>
      </c>
      <c r="R12" s="19">
        <v>0</v>
      </c>
      <c r="S12" s="19">
        <v>0</v>
      </c>
      <c r="T12" s="15">
        <f t="shared" si="8"/>
        <v>0</v>
      </c>
      <c r="U12" s="54">
        <f t="shared" si="1"/>
        <v>3</v>
      </c>
      <c r="V12" s="20"/>
    </row>
    <row r="13" spans="1:256">
      <c r="A13" s="67" t="s">
        <v>24</v>
      </c>
      <c r="B13" s="68"/>
      <c r="C13" s="16">
        <v>52</v>
      </c>
      <c r="D13" s="16">
        <v>4</v>
      </c>
      <c r="E13" s="17">
        <f t="shared" si="2"/>
        <v>48</v>
      </c>
      <c r="F13" s="49">
        <f t="shared" si="3"/>
        <v>3</v>
      </c>
      <c r="G13" s="51">
        <f t="shared" si="4"/>
        <v>6.25</v>
      </c>
      <c r="H13" s="50">
        <f t="shared" si="5"/>
        <v>45</v>
      </c>
      <c r="I13" s="51">
        <f t="shared" si="6"/>
        <v>93.75</v>
      </c>
      <c r="J13" s="18"/>
      <c r="K13" s="19">
        <v>1</v>
      </c>
      <c r="L13" s="19">
        <v>0</v>
      </c>
      <c r="M13" s="19">
        <v>2</v>
      </c>
      <c r="N13" s="19">
        <v>0</v>
      </c>
      <c r="O13" s="15">
        <f t="shared" si="7"/>
        <v>3</v>
      </c>
      <c r="P13" s="19">
        <v>0</v>
      </c>
      <c r="Q13" s="19">
        <v>0</v>
      </c>
      <c r="R13" s="19">
        <v>0</v>
      </c>
      <c r="S13" s="19">
        <v>0</v>
      </c>
      <c r="T13" s="15">
        <f t="shared" si="8"/>
        <v>0</v>
      </c>
      <c r="U13" s="54">
        <f t="shared" si="1"/>
        <v>3</v>
      </c>
      <c r="V13" s="20"/>
    </row>
    <row r="14" spans="1:256">
      <c r="A14" s="22" t="s">
        <v>25</v>
      </c>
      <c r="B14" s="22"/>
      <c r="C14" s="16">
        <v>24</v>
      </c>
      <c r="D14" s="16">
        <v>0</v>
      </c>
      <c r="E14" s="17">
        <f t="shared" si="2"/>
        <v>24</v>
      </c>
      <c r="F14" s="49">
        <f t="shared" si="3"/>
        <v>1</v>
      </c>
      <c r="G14" s="51">
        <f t="shared" si="4"/>
        <v>4.1666666666666661</v>
      </c>
      <c r="H14" s="50">
        <f t="shared" si="5"/>
        <v>23</v>
      </c>
      <c r="I14" s="51">
        <f t="shared" si="6"/>
        <v>95.833333333333343</v>
      </c>
      <c r="J14" s="18"/>
      <c r="K14" s="19">
        <v>1</v>
      </c>
      <c r="L14" s="19">
        <v>0</v>
      </c>
      <c r="M14" s="19">
        <v>0</v>
      </c>
      <c r="N14" s="19">
        <v>0</v>
      </c>
      <c r="O14" s="15">
        <f t="shared" si="7"/>
        <v>1</v>
      </c>
      <c r="P14" s="19">
        <v>0</v>
      </c>
      <c r="Q14" s="19">
        <v>0</v>
      </c>
      <c r="R14" s="19">
        <v>0</v>
      </c>
      <c r="S14" s="19">
        <v>0</v>
      </c>
      <c r="T14" s="15">
        <f t="shared" si="8"/>
        <v>0</v>
      </c>
      <c r="U14" s="54">
        <f t="shared" si="1"/>
        <v>1</v>
      </c>
      <c r="V14" s="20"/>
    </row>
    <row r="15" spans="1:256">
      <c r="A15" s="69" t="s">
        <v>67</v>
      </c>
      <c r="B15" s="70"/>
      <c r="C15" s="23">
        <v>320</v>
      </c>
      <c r="D15" s="24">
        <f>D16+D17+D18+D19+D20+D21+D22+D23</f>
        <v>30</v>
      </c>
      <c r="E15" s="24">
        <f>C15-D15</f>
        <v>290</v>
      </c>
      <c r="F15" s="25">
        <f>U15</f>
        <v>8</v>
      </c>
      <c r="G15" s="26">
        <f>F15/E15*100</f>
        <v>2.7586206896551726</v>
      </c>
      <c r="H15" s="24">
        <f>E15-F15</f>
        <v>282</v>
      </c>
      <c r="I15" s="26">
        <f>H15/E15*100</f>
        <v>97.241379310344826</v>
      </c>
      <c r="J15" s="27"/>
      <c r="K15" s="15">
        <f>K16+K17+K18+K19+K20+K21+K22+K23</f>
        <v>4</v>
      </c>
      <c r="L15" s="15">
        <f t="shared" ref="L15:N15" si="9">L16+L17+L18+L19+L20+L21+L22+L23</f>
        <v>0</v>
      </c>
      <c r="M15" s="15">
        <f t="shared" si="9"/>
        <v>4</v>
      </c>
      <c r="N15" s="15">
        <f t="shared" si="9"/>
        <v>0</v>
      </c>
      <c r="O15" s="15">
        <f>SUM(K15:N15)</f>
        <v>8</v>
      </c>
      <c r="P15" s="15">
        <v>0</v>
      </c>
      <c r="Q15" s="15">
        <v>0</v>
      </c>
      <c r="R15" s="15">
        <v>0</v>
      </c>
      <c r="S15" s="15">
        <v>0</v>
      </c>
      <c r="T15" s="15">
        <f>SUM(P15:S15)</f>
        <v>0</v>
      </c>
      <c r="U15" s="5">
        <f t="shared" si="1"/>
        <v>8</v>
      </c>
    </row>
    <row r="16" spans="1:256">
      <c r="A16" s="65" t="s">
        <v>26</v>
      </c>
      <c r="B16" s="65"/>
      <c r="C16" s="28">
        <v>11</v>
      </c>
      <c r="D16" s="29">
        <v>2</v>
      </c>
      <c r="E16" s="40">
        <f t="shared" ref="E16:E23" si="10">C16-D16</f>
        <v>9</v>
      </c>
      <c r="F16" s="52">
        <f t="shared" ref="F16:F23" si="11">U16</f>
        <v>1</v>
      </c>
      <c r="G16" s="42">
        <f t="shared" ref="G16:G23" si="12">F16/E16*100</f>
        <v>11.111111111111111</v>
      </c>
      <c r="H16" s="40">
        <f t="shared" ref="H16:H23" si="13">E16-F16</f>
        <v>8</v>
      </c>
      <c r="I16" s="42">
        <f t="shared" ref="I16:I23" si="14">H16/E16*100</f>
        <v>88.888888888888886</v>
      </c>
      <c r="J16" s="18"/>
      <c r="K16" s="19">
        <v>1</v>
      </c>
      <c r="L16" s="16">
        <v>0</v>
      </c>
      <c r="M16" s="19">
        <v>0</v>
      </c>
      <c r="N16" s="19">
        <v>0</v>
      </c>
      <c r="O16" s="53">
        <f t="shared" ref="O16:O23" si="15">SUM(K16:N16)</f>
        <v>1</v>
      </c>
      <c r="P16" s="19">
        <v>0</v>
      </c>
      <c r="Q16" s="19">
        <v>0</v>
      </c>
      <c r="R16" s="19">
        <v>0</v>
      </c>
      <c r="S16" s="19">
        <v>0</v>
      </c>
      <c r="T16" s="53">
        <f t="shared" ref="T16:T23" si="16">SUM(P16:S16)</f>
        <v>0</v>
      </c>
      <c r="U16" s="54">
        <f t="shared" si="1"/>
        <v>1</v>
      </c>
      <c r="V16" s="20"/>
    </row>
    <row r="17" spans="1:256">
      <c r="A17" s="65" t="s">
        <v>27</v>
      </c>
      <c r="B17" s="65"/>
      <c r="C17" s="32">
        <v>62</v>
      </c>
      <c r="D17" s="30">
        <v>11</v>
      </c>
      <c r="E17" s="40">
        <f t="shared" si="10"/>
        <v>51</v>
      </c>
      <c r="F17" s="52">
        <f t="shared" si="11"/>
        <v>0</v>
      </c>
      <c r="G17" s="42">
        <f t="shared" si="12"/>
        <v>0</v>
      </c>
      <c r="H17" s="40">
        <f t="shared" si="13"/>
        <v>51</v>
      </c>
      <c r="I17" s="42">
        <f t="shared" si="14"/>
        <v>100</v>
      </c>
      <c r="J17" s="18"/>
      <c r="K17" s="19">
        <v>0</v>
      </c>
      <c r="L17" s="16">
        <v>0</v>
      </c>
      <c r="M17" s="19">
        <v>0</v>
      </c>
      <c r="N17" s="19">
        <v>0</v>
      </c>
      <c r="O17" s="53">
        <f t="shared" si="15"/>
        <v>0</v>
      </c>
      <c r="P17" s="19">
        <v>0</v>
      </c>
      <c r="Q17" s="19">
        <v>0</v>
      </c>
      <c r="R17" s="19">
        <v>0</v>
      </c>
      <c r="S17" s="19">
        <v>0</v>
      </c>
      <c r="T17" s="53">
        <f t="shared" si="16"/>
        <v>0</v>
      </c>
      <c r="U17" s="54">
        <f t="shared" si="1"/>
        <v>0</v>
      </c>
      <c r="V17" s="20"/>
    </row>
    <row r="18" spans="1:256">
      <c r="A18" s="66" t="s">
        <v>28</v>
      </c>
      <c r="B18" s="66"/>
      <c r="C18" s="32">
        <v>87</v>
      </c>
      <c r="D18" s="30">
        <v>6</v>
      </c>
      <c r="E18" s="40">
        <f t="shared" si="10"/>
        <v>81</v>
      </c>
      <c r="F18" s="52">
        <f t="shared" si="11"/>
        <v>1</v>
      </c>
      <c r="G18" s="42">
        <f t="shared" si="12"/>
        <v>1.2345679012345678</v>
      </c>
      <c r="H18" s="40">
        <f t="shared" si="13"/>
        <v>80</v>
      </c>
      <c r="I18" s="42">
        <f t="shared" si="14"/>
        <v>98.76543209876543</v>
      </c>
      <c r="J18" s="18"/>
      <c r="K18" s="19">
        <v>1</v>
      </c>
      <c r="L18" s="16">
        <v>0</v>
      </c>
      <c r="M18" s="19">
        <v>0</v>
      </c>
      <c r="N18" s="19">
        <v>0</v>
      </c>
      <c r="O18" s="53">
        <f t="shared" si="15"/>
        <v>1</v>
      </c>
      <c r="P18" s="19">
        <v>0</v>
      </c>
      <c r="Q18" s="19">
        <v>0</v>
      </c>
      <c r="R18" s="19">
        <v>0</v>
      </c>
      <c r="S18" s="19">
        <v>0</v>
      </c>
      <c r="T18" s="53">
        <f t="shared" si="16"/>
        <v>0</v>
      </c>
      <c r="U18" s="54">
        <f t="shared" si="1"/>
        <v>1</v>
      </c>
      <c r="V18" s="20"/>
    </row>
    <row r="19" spans="1:256">
      <c r="A19" s="66" t="s">
        <v>29</v>
      </c>
      <c r="B19" s="66"/>
      <c r="C19" s="32">
        <v>18</v>
      </c>
      <c r="D19" s="30">
        <v>1</v>
      </c>
      <c r="E19" s="40">
        <f t="shared" si="10"/>
        <v>17</v>
      </c>
      <c r="F19" s="52">
        <f t="shared" si="11"/>
        <v>0</v>
      </c>
      <c r="G19" s="42">
        <f t="shared" si="12"/>
        <v>0</v>
      </c>
      <c r="H19" s="40">
        <f t="shared" si="13"/>
        <v>17</v>
      </c>
      <c r="I19" s="42">
        <f t="shared" si="14"/>
        <v>100</v>
      </c>
      <c r="J19" s="18"/>
      <c r="K19" s="19">
        <v>0</v>
      </c>
      <c r="L19" s="16">
        <v>0</v>
      </c>
      <c r="M19" s="19">
        <v>0</v>
      </c>
      <c r="N19" s="19">
        <v>0</v>
      </c>
      <c r="O19" s="53">
        <f t="shared" si="15"/>
        <v>0</v>
      </c>
      <c r="P19" s="19">
        <v>0</v>
      </c>
      <c r="Q19" s="19">
        <v>0</v>
      </c>
      <c r="R19" s="19">
        <v>0</v>
      </c>
      <c r="S19" s="19">
        <v>0</v>
      </c>
      <c r="T19" s="53">
        <f t="shared" si="16"/>
        <v>0</v>
      </c>
      <c r="U19" s="54">
        <f t="shared" si="1"/>
        <v>0</v>
      </c>
      <c r="V19" s="20"/>
    </row>
    <row r="20" spans="1:256">
      <c r="A20" s="22" t="s">
        <v>30</v>
      </c>
      <c r="B20" s="22"/>
      <c r="C20" s="32">
        <v>7</v>
      </c>
      <c r="D20" s="30">
        <v>1</v>
      </c>
      <c r="E20" s="40">
        <f t="shared" si="10"/>
        <v>6</v>
      </c>
      <c r="F20" s="52">
        <f t="shared" si="11"/>
        <v>0</v>
      </c>
      <c r="G20" s="42">
        <f t="shared" si="12"/>
        <v>0</v>
      </c>
      <c r="H20" s="40">
        <f t="shared" si="13"/>
        <v>6</v>
      </c>
      <c r="I20" s="42">
        <f t="shared" si="14"/>
        <v>100</v>
      </c>
      <c r="J20" s="18"/>
      <c r="K20" s="19">
        <v>0</v>
      </c>
      <c r="L20" s="16">
        <v>0</v>
      </c>
      <c r="M20" s="19">
        <v>0</v>
      </c>
      <c r="N20" s="19">
        <v>0</v>
      </c>
      <c r="O20" s="53">
        <f t="shared" si="15"/>
        <v>0</v>
      </c>
      <c r="P20" s="19">
        <v>0</v>
      </c>
      <c r="Q20" s="19">
        <v>0</v>
      </c>
      <c r="R20" s="19">
        <v>0</v>
      </c>
      <c r="S20" s="19">
        <v>0</v>
      </c>
      <c r="T20" s="53">
        <f t="shared" si="16"/>
        <v>0</v>
      </c>
      <c r="U20" s="54">
        <f t="shared" si="1"/>
        <v>0</v>
      </c>
      <c r="V20" s="20"/>
    </row>
    <row r="21" spans="1:256">
      <c r="A21" s="22" t="s">
        <v>31</v>
      </c>
      <c r="B21" s="22"/>
      <c r="C21" s="32">
        <v>57</v>
      </c>
      <c r="D21" s="30">
        <v>5</v>
      </c>
      <c r="E21" s="40">
        <f t="shared" si="10"/>
        <v>52</v>
      </c>
      <c r="F21" s="52">
        <f t="shared" si="11"/>
        <v>3</v>
      </c>
      <c r="G21" s="42">
        <f t="shared" si="12"/>
        <v>5.7692307692307692</v>
      </c>
      <c r="H21" s="40">
        <f t="shared" si="13"/>
        <v>49</v>
      </c>
      <c r="I21" s="42">
        <f t="shared" si="14"/>
        <v>94.230769230769226</v>
      </c>
      <c r="J21" s="18"/>
      <c r="K21" s="19">
        <v>1</v>
      </c>
      <c r="L21" s="16">
        <v>0</v>
      </c>
      <c r="M21" s="19">
        <v>2</v>
      </c>
      <c r="N21" s="19">
        <v>0</v>
      </c>
      <c r="O21" s="53">
        <f t="shared" si="15"/>
        <v>3</v>
      </c>
      <c r="P21" s="19">
        <v>0</v>
      </c>
      <c r="Q21" s="19">
        <v>0</v>
      </c>
      <c r="R21" s="19">
        <v>0</v>
      </c>
      <c r="S21" s="19">
        <v>0</v>
      </c>
      <c r="T21" s="53">
        <f t="shared" si="16"/>
        <v>0</v>
      </c>
      <c r="U21" s="54">
        <f t="shared" si="1"/>
        <v>3</v>
      </c>
      <c r="V21" s="20"/>
    </row>
    <row r="22" spans="1:256">
      <c r="A22" s="22" t="s">
        <v>32</v>
      </c>
      <c r="B22" s="22"/>
      <c r="C22" s="32">
        <v>26</v>
      </c>
      <c r="D22" s="30">
        <v>0</v>
      </c>
      <c r="E22" s="40">
        <f t="shared" si="10"/>
        <v>26</v>
      </c>
      <c r="F22" s="52">
        <f t="shared" si="11"/>
        <v>3</v>
      </c>
      <c r="G22" s="42">
        <f t="shared" si="12"/>
        <v>11.538461538461538</v>
      </c>
      <c r="H22" s="40">
        <f t="shared" si="13"/>
        <v>23</v>
      </c>
      <c r="I22" s="42">
        <f t="shared" si="14"/>
        <v>88.461538461538453</v>
      </c>
      <c r="J22" s="18"/>
      <c r="K22" s="19">
        <v>1</v>
      </c>
      <c r="L22" s="16">
        <v>0</v>
      </c>
      <c r="M22" s="19">
        <v>2</v>
      </c>
      <c r="N22" s="19">
        <v>0</v>
      </c>
      <c r="O22" s="53">
        <f t="shared" si="15"/>
        <v>3</v>
      </c>
      <c r="P22" s="19">
        <v>0</v>
      </c>
      <c r="Q22" s="19">
        <v>0</v>
      </c>
      <c r="R22" s="19">
        <v>0</v>
      </c>
      <c r="S22" s="19">
        <v>0</v>
      </c>
      <c r="T22" s="53">
        <f t="shared" si="16"/>
        <v>0</v>
      </c>
      <c r="U22" s="54">
        <f t="shared" si="1"/>
        <v>3</v>
      </c>
      <c r="V22" s="33"/>
    </row>
    <row r="23" spans="1:256">
      <c r="A23" s="66" t="s">
        <v>33</v>
      </c>
      <c r="B23" s="66"/>
      <c r="C23" s="32">
        <v>52</v>
      </c>
      <c r="D23" s="30">
        <v>4</v>
      </c>
      <c r="E23" s="40">
        <f t="shared" si="10"/>
        <v>48</v>
      </c>
      <c r="F23" s="52">
        <f t="shared" si="11"/>
        <v>0</v>
      </c>
      <c r="G23" s="42">
        <f t="shared" si="12"/>
        <v>0</v>
      </c>
      <c r="H23" s="40">
        <f t="shared" si="13"/>
        <v>48</v>
      </c>
      <c r="I23" s="42">
        <f t="shared" si="14"/>
        <v>100</v>
      </c>
      <c r="J23" s="18"/>
      <c r="K23" s="19">
        <v>0</v>
      </c>
      <c r="L23" s="16">
        <v>0</v>
      </c>
      <c r="M23" s="19">
        <v>0</v>
      </c>
      <c r="N23" s="19">
        <v>0</v>
      </c>
      <c r="O23" s="53">
        <f t="shared" si="15"/>
        <v>0</v>
      </c>
      <c r="P23" s="19">
        <v>0</v>
      </c>
      <c r="Q23" s="19">
        <v>0</v>
      </c>
      <c r="R23" s="19">
        <v>0</v>
      </c>
      <c r="S23" s="19">
        <v>0</v>
      </c>
      <c r="T23" s="53">
        <f t="shared" si="16"/>
        <v>0</v>
      </c>
      <c r="U23" s="54">
        <f t="shared" si="1"/>
        <v>0</v>
      </c>
      <c r="V23" s="20"/>
    </row>
    <row r="24" spans="1:256">
      <c r="A24" s="34" t="s">
        <v>34</v>
      </c>
      <c r="B24" s="35"/>
      <c r="C24" s="23">
        <v>687</v>
      </c>
      <c r="D24" s="24">
        <f>D25+D26+D27+D28+D29+D30+D31+D32+D33+D34+D35</f>
        <v>81</v>
      </c>
      <c r="E24" s="24">
        <f>C24-D24</f>
        <v>606</v>
      </c>
      <c r="F24" s="25">
        <f>U24</f>
        <v>31</v>
      </c>
      <c r="G24" s="36">
        <f>F24/E24*100</f>
        <v>5.1155115511551159</v>
      </c>
      <c r="H24" s="24">
        <f>E24-F24</f>
        <v>575</v>
      </c>
      <c r="I24" s="26">
        <f>H24/E24*100</f>
        <v>94.884488448844877</v>
      </c>
      <c r="J24" s="27"/>
      <c r="K24" s="15">
        <f>K25+K26+K27+K28+K29+K30+K31+K32+K33+K34+K35</f>
        <v>18</v>
      </c>
      <c r="L24" s="15">
        <f>L25+L26+L27+L28+L29+L30+L31+L32+L33+L34+L35</f>
        <v>6</v>
      </c>
      <c r="M24" s="15">
        <f>M25+M26+M27+M28+M29+M30+M31+M32+M33+M34+M35</f>
        <v>7</v>
      </c>
      <c r="N24" s="15">
        <v>0</v>
      </c>
      <c r="O24" s="15">
        <f>SUM(K24:N24)</f>
        <v>31</v>
      </c>
      <c r="P24" s="15">
        <v>0</v>
      </c>
      <c r="Q24" s="15">
        <v>0</v>
      </c>
      <c r="R24" s="15">
        <v>0</v>
      </c>
      <c r="S24" s="15">
        <v>0</v>
      </c>
      <c r="T24" s="15">
        <f>SUM(P24:S24)</f>
        <v>0</v>
      </c>
      <c r="U24" s="5">
        <f t="shared" si="1"/>
        <v>31</v>
      </c>
    </row>
    <row r="25" spans="1:256">
      <c r="A25" s="60" t="s">
        <v>21</v>
      </c>
      <c r="B25" s="61"/>
      <c r="C25" s="39">
        <v>62</v>
      </c>
      <c r="D25" s="30">
        <v>3</v>
      </c>
      <c r="E25" s="40">
        <f t="shared" ref="E25:E35" si="17">C25-D25</f>
        <v>59</v>
      </c>
      <c r="F25" s="52">
        <f t="shared" ref="F25:F35" si="18">U25</f>
        <v>1</v>
      </c>
      <c r="G25" s="41">
        <f t="shared" ref="G25:G35" si="19">F25/E25*100</f>
        <v>1.6949152542372881</v>
      </c>
      <c r="H25" s="40">
        <f t="shared" ref="H25:H35" si="20">E25-F25</f>
        <v>58</v>
      </c>
      <c r="I25" s="42">
        <f t="shared" ref="I25:I35" si="21">H25/E25*100</f>
        <v>98.305084745762713</v>
      </c>
      <c r="J25" s="18"/>
      <c r="K25" s="19">
        <v>1</v>
      </c>
      <c r="L25" s="19">
        <v>0</v>
      </c>
      <c r="M25" s="19">
        <v>0</v>
      </c>
      <c r="N25" s="19">
        <v>0</v>
      </c>
      <c r="O25" s="15">
        <f t="shared" ref="O25:O35" si="22">SUM(K25:N25)</f>
        <v>1</v>
      </c>
      <c r="P25" s="19">
        <v>0</v>
      </c>
      <c r="Q25" s="19">
        <v>0</v>
      </c>
      <c r="R25" s="19">
        <v>0</v>
      </c>
      <c r="S25" s="19">
        <v>0</v>
      </c>
      <c r="T25" s="15">
        <f t="shared" ref="T25:T35" si="23">SUM(P25:S25)</f>
        <v>0</v>
      </c>
      <c r="U25" s="31">
        <f t="shared" si="1"/>
        <v>1</v>
      </c>
    </row>
    <row r="26" spans="1:256">
      <c r="A26" s="60" t="s">
        <v>35</v>
      </c>
      <c r="B26" s="61"/>
      <c r="C26" s="16">
        <v>97</v>
      </c>
      <c r="D26" s="30">
        <v>15</v>
      </c>
      <c r="E26" s="40">
        <f t="shared" si="17"/>
        <v>82</v>
      </c>
      <c r="F26" s="52">
        <f t="shared" si="18"/>
        <v>4</v>
      </c>
      <c r="G26" s="41">
        <f t="shared" si="19"/>
        <v>4.8780487804878048</v>
      </c>
      <c r="H26" s="40">
        <f t="shared" si="20"/>
        <v>78</v>
      </c>
      <c r="I26" s="42">
        <f t="shared" si="21"/>
        <v>95.121951219512198</v>
      </c>
      <c r="J26" s="18"/>
      <c r="K26" s="19">
        <v>3</v>
      </c>
      <c r="L26" s="19">
        <v>0</v>
      </c>
      <c r="M26" s="19">
        <v>1</v>
      </c>
      <c r="N26" s="19">
        <v>0</v>
      </c>
      <c r="O26" s="15">
        <f t="shared" si="22"/>
        <v>4</v>
      </c>
      <c r="P26" s="19">
        <v>0</v>
      </c>
      <c r="Q26" s="19">
        <v>0</v>
      </c>
      <c r="R26" s="19">
        <v>0</v>
      </c>
      <c r="S26" s="19">
        <v>0</v>
      </c>
      <c r="T26" s="15">
        <f t="shared" si="23"/>
        <v>0</v>
      </c>
      <c r="U26" s="31">
        <f t="shared" si="1"/>
        <v>4</v>
      </c>
    </row>
    <row r="27" spans="1:256">
      <c r="A27" s="37" t="s">
        <v>36</v>
      </c>
      <c r="B27" s="38"/>
      <c r="C27" s="16">
        <v>30</v>
      </c>
      <c r="D27" s="30">
        <v>5</v>
      </c>
      <c r="E27" s="40">
        <f t="shared" si="17"/>
        <v>25</v>
      </c>
      <c r="F27" s="52">
        <f t="shared" si="18"/>
        <v>12</v>
      </c>
      <c r="G27" s="41">
        <f t="shared" si="19"/>
        <v>48</v>
      </c>
      <c r="H27" s="40">
        <f t="shared" si="20"/>
        <v>13</v>
      </c>
      <c r="I27" s="42">
        <f t="shared" si="21"/>
        <v>52</v>
      </c>
      <c r="J27" s="18"/>
      <c r="K27" s="19">
        <v>5</v>
      </c>
      <c r="L27" s="19">
        <v>6</v>
      </c>
      <c r="M27" s="19">
        <v>1</v>
      </c>
      <c r="N27" s="19">
        <v>0</v>
      </c>
      <c r="O27" s="15">
        <f t="shared" si="22"/>
        <v>12</v>
      </c>
      <c r="P27" s="19">
        <v>0</v>
      </c>
      <c r="Q27" s="19">
        <v>0</v>
      </c>
      <c r="R27" s="19">
        <v>0</v>
      </c>
      <c r="S27" s="19">
        <v>0</v>
      </c>
      <c r="T27" s="15">
        <f t="shared" si="23"/>
        <v>0</v>
      </c>
      <c r="U27" s="31">
        <f t="shared" si="1"/>
        <v>12</v>
      </c>
    </row>
    <row r="28" spans="1:256">
      <c r="A28" s="37" t="s">
        <v>37</v>
      </c>
      <c r="B28" s="38"/>
      <c r="C28" s="16">
        <v>94</v>
      </c>
      <c r="D28" s="30">
        <v>20</v>
      </c>
      <c r="E28" s="40">
        <f t="shared" si="17"/>
        <v>74</v>
      </c>
      <c r="F28" s="52">
        <f t="shared" si="18"/>
        <v>1</v>
      </c>
      <c r="G28" s="41">
        <f t="shared" si="19"/>
        <v>1.3513513513513513</v>
      </c>
      <c r="H28" s="40">
        <f t="shared" si="20"/>
        <v>73</v>
      </c>
      <c r="I28" s="42">
        <f t="shared" si="21"/>
        <v>98.648648648648646</v>
      </c>
      <c r="J28" s="18"/>
      <c r="K28" s="19">
        <v>1</v>
      </c>
      <c r="L28" s="19">
        <v>0</v>
      </c>
      <c r="M28" s="19">
        <v>0</v>
      </c>
      <c r="N28" s="19">
        <v>0</v>
      </c>
      <c r="O28" s="15">
        <f t="shared" si="22"/>
        <v>1</v>
      </c>
      <c r="P28" s="19">
        <v>0</v>
      </c>
      <c r="Q28" s="19">
        <v>0</v>
      </c>
      <c r="R28" s="19">
        <v>0</v>
      </c>
      <c r="S28" s="19">
        <v>0</v>
      </c>
      <c r="T28" s="15">
        <f t="shared" si="23"/>
        <v>0</v>
      </c>
      <c r="U28" s="31">
        <f t="shared" si="1"/>
        <v>1</v>
      </c>
    </row>
    <row r="29" spans="1:256">
      <c r="A29" s="37" t="s">
        <v>38</v>
      </c>
      <c r="B29" s="38"/>
      <c r="C29" s="16">
        <v>146</v>
      </c>
      <c r="D29" s="30">
        <v>8</v>
      </c>
      <c r="E29" s="40">
        <f t="shared" si="17"/>
        <v>138</v>
      </c>
      <c r="F29" s="52">
        <f t="shared" si="18"/>
        <v>4</v>
      </c>
      <c r="G29" s="41">
        <f t="shared" si="19"/>
        <v>2.8985507246376812</v>
      </c>
      <c r="H29" s="40">
        <f t="shared" si="20"/>
        <v>134</v>
      </c>
      <c r="I29" s="42">
        <f t="shared" si="21"/>
        <v>97.101449275362313</v>
      </c>
      <c r="J29" s="18"/>
      <c r="K29" s="19">
        <v>2</v>
      </c>
      <c r="L29" s="19">
        <v>0</v>
      </c>
      <c r="M29" s="19">
        <v>2</v>
      </c>
      <c r="N29" s="19">
        <v>0</v>
      </c>
      <c r="O29" s="15">
        <f t="shared" si="22"/>
        <v>4</v>
      </c>
      <c r="P29" s="19">
        <v>0</v>
      </c>
      <c r="Q29" s="19">
        <v>0</v>
      </c>
      <c r="R29" s="19">
        <v>0</v>
      </c>
      <c r="S29" s="19">
        <v>0</v>
      </c>
      <c r="T29" s="15">
        <f t="shared" si="23"/>
        <v>0</v>
      </c>
      <c r="U29" s="31">
        <f t="shared" si="1"/>
        <v>4</v>
      </c>
    </row>
    <row r="30" spans="1:256">
      <c r="A30" s="37" t="s">
        <v>39</v>
      </c>
      <c r="B30" s="38"/>
      <c r="C30" s="16">
        <v>27</v>
      </c>
      <c r="D30" s="30">
        <v>2</v>
      </c>
      <c r="E30" s="40">
        <f t="shared" si="17"/>
        <v>25</v>
      </c>
      <c r="F30" s="52">
        <f t="shared" si="18"/>
        <v>1</v>
      </c>
      <c r="G30" s="41">
        <f t="shared" si="19"/>
        <v>4</v>
      </c>
      <c r="H30" s="40">
        <f t="shared" si="20"/>
        <v>24</v>
      </c>
      <c r="I30" s="42">
        <f t="shared" si="21"/>
        <v>96</v>
      </c>
      <c r="J30" s="18"/>
      <c r="K30" s="19">
        <v>0</v>
      </c>
      <c r="L30" s="19">
        <v>0</v>
      </c>
      <c r="M30" s="19">
        <v>1</v>
      </c>
      <c r="N30" s="19">
        <v>0</v>
      </c>
      <c r="O30" s="15">
        <f t="shared" si="22"/>
        <v>1</v>
      </c>
      <c r="P30" s="19">
        <v>0</v>
      </c>
      <c r="Q30" s="19">
        <v>0</v>
      </c>
      <c r="R30" s="19">
        <v>0</v>
      </c>
      <c r="S30" s="19">
        <v>0</v>
      </c>
      <c r="T30" s="15">
        <f t="shared" si="23"/>
        <v>0</v>
      </c>
      <c r="U30" s="31">
        <f t="shared" si="1"/>
        <v>1</v>
      </c>
    </row>
    <row r="31" spans="1:256">
      <c r="A31" s="60" t="s">
        <v>40</v>
      </c>
      <c r="B31" s="61"/>
      <c r="C31" s="16">
        <v>114</v>
      </c>
      <c r="D31" s="30">
        <v>6</v>
      </c>
      <c r="E31" s="40">
        <f t="shared" si="17"/>
        <v>108</v>
      </c>
      <c r="F31" s="52">
        <f t="shared" si="18"/>
        <v>2</v>
      </c>
      <c r="G31" s="41">
        <f t="shared" si="19"/>
        <v>1.8518518518518516</v>
      </c>
      <c r="H31" s="40">
        <f t="shared" si="20"/>
        <v>106</v>
      </c>
      <c r="I31" s="42">
        <f t="shared" si="21"/>
        <v>98.148148148148152</v>
      </c>
      <c r="J31" s="18"/>
      <c r="K31" s="19">
        <v>1</v>
      </c>
      <c r="L31" s="19">
        <v>0</v>
      </c>
      <c r="M31" s="19">
        <v>1</v>
      </c>
      <c r="N31" s="19">
        <v>0</v>
      </c>
      <c r="O31" s="15">
        <f t="shared" si="22"/>
        <v>2</v>
      </c>
      <c r="P31" s="19">
        <v>0</v>
      </c>
      <c r="Q31" s="19">
        <v>0</v>
      </c>
      <c r="R31" s="19">
        <v>0</v>
      </c>
      <c r="S31" s="19">
        <v>0</v>
      </c>
      <c r="T31" s="15">
        <f t="shared" si="23"/>
        <v>0</v>
      </c>
      <c r="U31" s="31">
        <f t="shared" si="1"/>
        <v>2</v>
      </c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</row>
    <row r="32" spans="1:256">
      <c r="A32" s="60" t="s">
        <v>41</v>
      </c>
      <c r="B32" s="61"/>
      <c r="C32" s="16">
        <v>15</v>
      </c>
      <c r="D32" s="30">
        <v>3</v>
      </c>
      <c r="E32" s="40">
        <f t="shared" si="17"/>
        <v>12</v>
      </c>
      <c r="F32" s="52">
        <f t="shared" si="18"/>
        <v>4</v>
      </c>
      <c r="G32" s="41">
        <f t="shared" si="19"/>
        <v>33.333333333333329</v>
      </c>
      <c r="H32" s="40">
        <f t="shared" si="20"/>
        <v>8</v>
      </c>
      <c r="I32" s="42">
        <f t="shared" si="21"/>
        <v>66.666666666666657</v>
      </c>
      <c r="J32" s="18"/>
      <c r="K32" s="19">
        <v>4</v>
      </c>
      <c r="L32" s="19">
        <v>0</v>
      </c>
      <c r="M32" s="19">
        <v>0</v>
      </c>
      <c r="N32" s="19">
        <v>0</v>
      </c>
      <c r="O32" s="15">
        <f t="shared" si="22"/>
        <v>4</v>
      </c>
      <c r="P32" s="19">
        <v>0</v>
      </c>
      <c r="Q32" s="19">
        <v>0</v>
      </c>
      <c r="R32" s="19">
        <v>0</v>
      </c>
      <c r="S32" s="19">
        <v>0</v>
      </c>
      <c r="T32" s="15">
        <f t="shared" si="23"/>
        <v>0</v>
      </c>
      <c r="U32" s="31">
        <f t="shared" si="1"/>
        <v>4</v>
      </c>
    </row>
    <row r="33" spans="1:21">
      <c r="A33" s="60" t="s">
        <v>42</v>
      </c>
      <c r="B33" s="61"/>
      <c r="C33" s="16">
        <v>19</v>
      </c>
      <c r="D33" s="30">
        <v>10</v>
      </c>
      <c r="E33" s="40">
        <f t="shared" si="17"/>
        <v>9</v>
      </c>
      <c r="F33" s="52">
        <f t="shared" si="18"/>
        <v>1</v>
      </c>
      <c r="G33" s="41">
        <f t="shared" si="19"/>
        <v>11.111111111111111</v>
      </c>
      <c r="H33" s="40">
        <f t="shared" si="20"/>
        <v>8</v>
      </c>
      <c r="I33" s="42">
        <f t="shared" si="21"/>
        <v>88.888888888888886</v>
      </c>
      <c r="J33" s="18"/>
      <c r="K33" s="19">
        <v>0</v>
      </c>
      <c r="L33" s="19">
        <v>0</v>
      </c>
      <c r="M33" s="19">
        <v>1</v>
      </c>
      <c r="N33" s="19">
        <v>0</v>
      </c>
      <c r="O33" s="15">
        <f t="shared" si="22"/>
        <v>1</v>
      </c>
      <c r="P33" s="19">
        <v>0</v>
      </c>
      <c r="Q33" s="19">
        <v>0</v>
      </c>
      <c r="R33" s="19">
        <v>0</v>
      </c>
      <c r="S33" s="19">
        <v>0</v>
      </c>
      <c r="T33" s="15">
        <f t="shared" si="23"/>
        <v>0</v>
      </c>
      <c r="U33" s="31">
        <f t="shared" si="1"/>
        <v>1</v>
      </c>
    </row>
    <row r="34" spans="1:21">
      <c r="A34" s="60" t="s">
        <v>43</v>
      </c>
      <c r="B34" s="61"/>
      <c r="C34" s="16">
        <v>68</v>
      </c>
      <c r="D34" s="30">
        <v>9</v>
      </c>
      <c r="E34" s="40">
        <f t="shared" si="17"/>
        <v>59</v>
      </c>
      <c r="F34" s="52">
        <f t="shared" si="18"/>
        <v>1</v>
      </c>
      <c r="G34" s="41">
        <f t="shared" si="19"/>
        <v>1.6949152542372881</v>
      </c>
      <c r="H34" s="40">
        <f t="shared" si="20"/>
        <v>58</v>
      </c>
      <c r="I34" s="42">
        <f t="shared" si="21"/>
        <v>98.305084745762713</v>
      </c>
      <c r="J34" s="18"/>
      <c r="K34" s="19">
        <v>1</v>
      </c>
      <c r="L34" s="19">
        <v>0</v>
      </c>
      <c r="M34" s="19">
        <v>0</v>
      </c>
      <c r="N34" s="19">
        <v>0</v>
      </c>
      <c r="O34" s="15">
        <f t="shared" si="22"/>
        <v>1</v>
      </c>
      <c r="P34" s="19">
        <v>0</v>
      </c>
      <c r="Q34" s="19">
        <v>0</v>
      </c>
      <c r="R34" s="19">
        <v>0</v>
      </c>
      <c r="S34" s="19">
        <v>0</v>
      </c>
      <c r="T34" s="15">
        <f t="shared" si="23"/>
        <v>0</v>
      </c>
      <c r="U34" s="31">
        <f t="shared" si="1"/>
        <v>1</v>
      </c>
    </row>
    <row r="35" spans="1:21">
      <c r="A35" s="60" t="s">
        <v>44</v>
      </c>
      <c r="B35" s="61"/>
      <c r="C35" s="16">
        <v>15</v>
      </c>
      <c r="D35" s="30">
        <v>0</v>
      </c>
      <c r="E35" s="40">
        <f t="shared" si="17"/>
        <v>15</v>
      </c>
      <c r="F35" s="52">
        <f t="shared" si="18"/>
        <v>0</v>
      </c>
      <c r="G35" s="41">
        <f t="shared" si="19"/>
        <v>0</v>
      </c>
      <c r="H35" s="40">
        <f t="shared" si="20"/>
        <v>15</v>
      </c>
      <c r="I35" s="42">
        <f t="shared" si="21"/>
        <v>100</v>
      </c>
      <c r="J35" s="18"/>
      <c r="K35" s="19">
        <v>0</v>
      </c>
      <c r="L35" s="19">
        <v>0</v>
      </c>
      <c r="M35" s="19">
        <v>0</v>
      </c>
      <c r="N35" s="19">
        <v>0</v>
      </c>
      <c r="O35" s="15">
        <f t="shared" si="22"/>
        <v>0</v>
      </c>
      <c r="P35" s="19">
        <v>0</v>
      </c>
      <c r="Q35" s="19">
        <v>0</v>
      </c>
      <c r="R35" s="19">
        <v>0</v>
      </c>
      <c r="S35" s="19">
        <v>0</v>
      </c>
      <c r="T35" s="15">
        <f t="shared" si="23"/>
        <v>0</v>
      </c>
      <c r="U35" s="31">
        <f t="shared" si="1"/>
        <v>0</v>
      </c>
    </row>
    <row r="36" spans="1:21">
      <c r="A36" s="34" t="s">
        <v>45</v>
      </c>
      <c r="B36" s="35"/>
      <c r="C36" s="23">
        <v>393</v>
      </c>
      <c r="D36" s="24">
        <f>D37+D38+D39+D40+D41+D42+D43+D44+D45</f>
        <v>61</v>
      </c>
      <c r="E36" s="24">
        <f>C36-D36</f>
        <v>332</v>
      </c>
      <c r="F36" s="25">
        <f>U36</f>
        <v>14</v>
      </c>
      <c r="G36" s="36">
        <f>F36/E36*100</f>
        <v>4.2168674698795181</v>
      </c>
      <c r="H36" s="24">
        <f>E36-F36</f>
        <v>318</v>
      </c>
      <c r="I36" s="26">
        <f>H36/E36*100</f>
        <v>95.783132530120483</v>
      </c>
      <c r="J36" s="27"/>
      <c r="K36" s="15">
        <f>K37+K38+K39+K40+K41+K42+K43+K44+K45</f>
        <v>7</v>
      </c>
      <c r="L36" s="15">
        <f>L37+L38+L39+L40+L41+L42+L43+L44+L45</f>
        <v>4</v>
      </c>
      <c r="M36" s="15">
        <f>M37+M38+M39+M40+M41+M42+M43+M44+M45</f>
        <v>3</v>
      </c>
      <c r="N36" s="15">
        <v>0</v>
      </c>
      <c r="O36" s="15">
        <f>O37+O38+O39+O40+O41+O42+O43+O44+O45</f>
        <v>14</v>
      </c>
      <c r="P36" s="15">
        <v>0</v>
      </c>
      <c r="Q36" s="15">
        <v>0</v>
      </c>
      <c r="R36" s="15">
        <v>0</v>
      </c>
      <c r="S36" s="15">
        <v>0</v>
      </c>
      <c r="T36" s="15">
        <f>SUM(P36:S36)</f>
        <v>0</v>
      </c>
      <c r="U36" s="5">
        <f t="shared" ref="U36:U67" si="24">O36+T36</f>
        <v>14</v>
      </c>
    </row>
    <row r="37" spans="1:21">
      <c r="A37" s="60" t="s">
        <v>46</v>
      </c>
      <c r="B37" s="61"/>
      <c r="C37" s="39">
        <v>68</v>
      </c>
      <c r="D37" s="30">
        <v>4</v>
      </c>
      <c r="E37" s="40">
        <f t="shared" ref="E37:E45" si="25">C37-D37</f>
        <v>64</v>
      </c>
      <c r="F37" s="52">
        <f t="shared" ref="F37:F45" si="26">U37</f>
        <v>1</v>
      </c>
      <c r="G37" s="41">
        <f t="shared" ref="G37:G45" si="27">F37/E37*100</f>
        <v>1.5625</v>
      </c>
      <c r="H37" s="40">
        <f t="shared" ref="H37:H45" si="28">E37-F37</f>
        <v>63</v>
      </c>
      <c r="I37" s="42">
        <f t="shared" ref="I37:I45" si="29">H37/E37*100</f>
        <v>98.4375</v>
      </c>
      <c r="J37" s="18"/>
      <c r="K37" s="19">
        <v>1</v>
      </c>
      <c r="L37" s="19">
        <v>0</v>
      </c>
      <c r="M37" s="19">
        <v>0</v>
      </c>
      <c r="N37" s="19">
        <v>0</v>
      </c>
      <c r="O37" s="15">
        <f t="shared" ref="O37:O45" si="30">SUM(K37:N37)</f>
        <v>1</v>
      </c>
      <c r="P37" s="19">
        <v>0</v>
      </c>
      <c r="Q37" s="19">
        <v>0</v>
      </c>
      <c r="R37" s="19">
        <v>0</v>
      </c>
      <c r="S37" s="19">
        <v>0</v>
      </c>
      <c r="T37" s="15">
        <f t="shared" ref="T37:T45" si="31">SUM(P37:S37)</f>
        <v>0</v>
      </c>
      <c r="U37" s="31">
        <f t="shared" si="24"/>
        <v>1</v>
      </c>
    </row>
    <row r="38" spans="1:21">
      <c r="A38" s="60" t="s">
        <v>47</v>
      </c>
      <c r="B38" s="61"/>
      <c r="C38" s="39">
        <v>42</v>
      </c>
      <c r="D38" s="30">
        <v>11</v>
      </c>
      <c r="E38" s="40">
        <f t="shared" si="25"/>
        <v>31</v>
      </c>
      <c r="F38" s="52">
        <f t="shared" si="26"/>
        <v>2</v>
      </c>
      <c r="G38" s="41">
        <f t="shared" si="27"/>
        <v>6.4516129032258061</v>
      </c>
      <c r="H38" s="40">
        <f t="shared" si="28"/>
        <v>29</v>
      </c>
      <c r="I38" s="42">
        <f t="shared" si="29"/>
        <v>93.548387096774192</v>
      </c>
      <c r="J38" s="18"/>
      <c r="K38" s="19">
        <v>0</v>
      </c>
      <c r="L38" s="19">
        <v>1</v>
      </c>
      <c r="M38" s="19">
        <v>1</v>
      </c>
      <c r="N38" s="19">
        <v>0</v>
      </c>
      <c r="O38" s="15">
        <f t="shared" si="30"/>
        <v>2</v>
      </c>
      <c r="P38" s="19">
        <v>0</v>
      </c>
      <c r="Q38" s="19">
        <v>0</v>
      </c>
      <c r="R38" s="19">
        <v>0</v>
      </c>
      <c r="S38" s="19">
        <v>0</v>
      </c>
      <c r="T38" s="15">
        <f t="shared" si="31"/>
        <v>0</v>
      </c>
      <c r="U38" s="31">
        <f t="shared" si="24"/>
        <v>2</v>
      </c>
    </row>
    <row r="39" spans="1:21">
      <c r="A39" s="60" t="s">
        <v>48</v>
      </c>
      <c r="B39" s="61"/>
      <c r="C39" s="39">
        <v>116</v>
      </c>
      <c r="D39" s="30">
        <v>22</v>
      </c>
      <c r="E39" s="40">
        <f t="shared" si="25"/>
        <v>94</v>
      </c>
      <c r="F39" s="52">
        <f t="shared" si="26"/>
        <v>1</v>
      </c>
      <c r="G39" s="41">
        <f t="shared" si="27"/>
        <v>1.0638297872340425</v>
      </c>
      <c r="H39" s="40">
        <f t="shared" si="28"/>
        <v>93</v>
      </c>
      <c r="I39" s="42">
        <f t="shared" si="29"/>
        <v>98.936170212765958</v>
      </c>
      <c r="J39" s="18"/>
      <c r="K39" s="19">
        <v>1</v>
      </c>
      <c r="L39" s="19">
        <v>0</v>
      </c>
      <c r="M39" s="19">
        <v>0</v>
      </c>
      <c r="N39" s="19">
        <v>0</v>
      </c>
      <c r="O39" s="15">
        <f t="shared" si="30"/>
        <v>1</v>
      </c>
      <c r="P39" s="19">
        <v>0</v>
      </c>
      <c r="Q39" s="19">
        <v>0</v>
      </c>
      <c r="R39" s="19">
        <v>0</v>
      </c>
      <c r="S39" s="19">
        <v>0</v>
      </c>
      <c r="T39" s="15">
        <f t="shared" si="31"/>
        <v>0</v>
      </c>
      <c r="U39" s="31">
        <f t="shared" si="24"/>
        <v>1</v>
      </c>
    </row>
    <row r="40" spans="1:21">
      <c r="A40" s="60" t="s">
        <v>49</v>
      </c>
      <c r="B40" s="61"/>
      <c r="C40" s="39">
        <v>32</v>
      </c>
      <c r="D40" s="30">
        <v>14</v>
      </c>
      <c r="E40" s="40">
        <f t="shared" si="25"/>
        <v>18</v>
      </c>
      <c r="F40" s="52">
        <f t="shared" si="26"/>
        <v>1</v>
      </c>
      <c r="G40" s="41">
        <f t="shared" si="27"/>
        <v>5.5555555555555554</v>
      </c>
      <c r="H40" s="40">
        <f t="shared" si="28"/>
        <v>17</v>
      </c>
      <c r="I40" s="42">
        <f t="shared" si="29"/>
        <v>94.444444444444443</v>
      </c>
      <c r="J40" s="18"/>
      <c r="K40" s="19">
        <v>0</v>
      </c>
      <c r="L40" s="19">
        <v>1</v>
      </c>
      <c r="M40" s="19">
        <v>0</v>
      </c>
      <c r="N40" s="19">
        <v>0</v>
      </c>
      <c r="O40" s="15">
        <f t="shared" si="30"/>
        <v>1</v>
      </c>
      <c r="P40" s="19">
        <v>0</v>
      </c>
      <c r="Q40" s="19">
        <v>0</v>
      </c>
      <c r="R40" s="19">
        <v>0</v>
      </c>
      <c r="S40" s="19">
        <v>0</v>
      </c>
      <c r="T40" s="15">
        <f t="shared" si="31"/>
        <v>0</v>
      </c>
      <c r="U40" s="31">
        <f t="shared" si="24"/>
        <v>1</v>
      </c>
    </row>
    <row r="41" spans="1:21">
      <c r="A41" s="60" t="s">
        <v>50</v>
      </c>
      <c r="B41" s="61"/>
      <c r="C41" s="39">
        <v>31</v>
      </c>
      <c r="D41" s="30">
        <v>1</v>
      </c>
      <c r="E41" s="40">
        <f t="shared" si="25"/>
        <v>30</v>
      </c>
      <c r="F41" s="52">
        <f t="shared" si="26"/>
        <v>4</v>
      </c>
      <c r="G41" s="41">
        <f t="shared" si="27"/>
        <v>13.333333333333334</v>
      </c>
      <c r="H41" s="40">
        <f t="shared" si="28"/>
        <v>26</v>
      </c>
      <c r="I41" s="42">
        <f t="shared" si="29"/>
        <v>86.666666666666671</v>
      </c>
      <c r="J41" s="18"/>
      <c r="K41" s="19">
        <v>2</v>
      </c>
      <c r="L41" s="19">
        <v>0</v>
      </c>
      <c r="M41" s="19">
        <v>2</v>
      </c>
      <c r="N41" s="19">
        <v>0</v>
      </c>
      <c r="O41" s="15">
        <f t="shared" si="30"/>
        <v>4</v>
      </c>
      <c r="P41" s="19">
        <v>0</v>
      </c>
      <c r="Q41" s="19">
        <v>0</v>
      </c>
      <c r="R41" s="19">
        <v>0</v>
      </c>
      <c r="S41" s="19">
        <v>0</v>
      </c>
      <c r="T41" s="15">
        <f t="shared" si="31"/>
        <v>0</v>
      </c>
      <c r="U41" s="31">
        <f t="shared" si="24"/>
        <v>4</v>
      </c>
    </row>
    <row r="42" spans="1:21">
      <c r="A42" s="60" t="s">
        <v>51</v>
      </c>
      <c r="B42" s="61"/>
      <c r="C42" s="16">
        <v>31</v>
      </c>
      <c r="D42" s="30">
        <v>6</v>
      </c>
      <c r="E42" s="40">
        <f t="shared" si="25"/>
        <v>25</v>
      </c>
      <c r="F42" s="52">
        <f t="shared" si="26"/>
        <v>0</v>
      </c>
      <c r="G42" s="41">
        <f t="shared" si="27"/>
        <v>0</v>
      </c>
      <c r="H42" s="40">
        <f t="shared" si="28"/>
        <v>25</v>
      </c>
      <c r="I42" s="42">
        <f t="shared" si="29"/>
        <v>100</v>
      </c>
      <c r="J42" s="18"/>
      <c r="K42" s="19">
        <v>0</v>
      </c>
      <c r="L42" s="19">
        <v>0</v>
      </c>
      <c r="M42" s="19">
        <v>0</v>
      </c>
      <c r="N42" s="19">
        <v>0</v>
      </c>
      <c r="O42" s="15">
        <f t="shared" si="30"/>
        <v>0</v>
      </c>
      <c r="P42" s="19">
        <v>0</v>
      </c>
      <c r="Q42" s="19">
        <v>0</v>
      </c>
      <c r="R42" s="19">
        <v>0</v>
      </c>
      <c r="S42" s="19">
        <v>0</v>
      </c>
      <c r="T42" s="15">
        <f t="shared" si="31"/>
        <v>0</v>
      </c>
      <c r="U42" s="31">
        <f t="shared" si="24"/>
        <v>0</v>
      </c>
    </row>
    <row r="43" spans="1:21">
      <c r="A43" s="60" t="s">
        <v>52</v>
      </c>
      <c r="B43" s="61"/>
      <c r="C43" s="16">
        <v>37</v>
      </c>
      <c r="D43" s="30">
        <v>1</v>
      </c>
      <c r="E43" s="40">
        <f t="shared" si="25"/>
        <v>36</v>
      </c>
      <c r="F43" s="52">
        <f t="shared" si="26"/>
        <v>2</v>
      </c>
      <c r="G43" s="41">
        <f t="shared" si="27"/>
        <v>5.5555555555555554</v>
      </c>
      <c r="H43" s="40">
        <f t="shared" si="28"/>
        <v>34</v>
      </c>
      <c r="I43" s="42">
        <f t="shared" si="29"/>
        <v>94.444444444444443</v>
      </c>
      <c r="J43" s="18"/>
      <c r="K43" s="19">
        <v>2</v>
      </c>
      <c r="L43" s="19">
        <v>0</v>
      </c>
      <c r="M43" s="19">
        <v>0</v>
      </c>
      <c r="N43" s="19">
        <v>0</v>
      </c>
      <c r="O43" s="15">
        <f t="shared" si="30"/>
        <v>2</v>
      </c>
      <c r="P43" s="19">
        <v>0</v>
      </c>
      <c r="Q43" s="19">
        <v>0</v>
      </c>
      <c r="R43" s="19">
        <v>0</v>
      </c>
      <c r="S43" s="19">
        <v>0</v>
      </c>
      <c r="T43" s="15">
        <f t="shared" si="31"/>
        <v>0</v>
      </c>
      <c r="U43" s="31">
        <f t="shared" si="24"/>
        <v>2</v>
      </c>
    </row>
    <row r="44" spans="1:21">
      <c r="A44" s="60" t="s">
        <v>53</v>
      </c>
      <c r="B44" s="61"/>
      <c r="C44" s="16">
        <v>10</v>
      </c>
      <c r="D44" s="30">
        <v>1</v>
      </c>
      <c r="E44" s="40">
        <f t="shared" si="25"/>
        <v>9</v>
      </c>
      <c r="F44" s="52">
        <f t="shared" si="26"/>
        <v>0</v>
      </c>
      <c r="G44" s="41">
        <f t="shared" si="27"/>
        <v>0</v>
      </c>
      <c r="H44" s="40">
        <f t="shared" si="28"/>
        <v>9</v>
      </c>
      <c r="I44" s="42">
        <f t="shared" si="29"/>
        <v>100</v>
      </c>
      <c r="J44" s="18"/>
      <c r="K44" s="19">
        <v>0</v>
      </c>
      <c r="L44" s="19">
        <v>0</v>
      </c>
      <c r="M44" s="19">
        <v>0</v>
      </c>
      <c r="N44" s="19">
        <v>0</v>
      </c>
      <c r="O44" s="15">
        <f t="shared" si="30"/>
        <v>0</v>
      </c>
      <c r="P44" s="19">
        <v>0</v>
      </c>
      <c r="Q44" s="19">
        <v>0</v>
      </c>
      <c r="R44" s="19">
        <v>0</v>
      </c>
      <c r="S44" s="19">
        <v>0</v>
      </c>
      <c r="T44" s="15">
        <f t="shared" si="31"/>
        <v>0</v>
      </c>
      <c r="U44" s="31">
        <f t="shared" si="24"/>
        <v>0</v>
      </c>
    </row>
    <row r="45" spans="1:21">
      <c r="A45" s="37" t="s">
        <v>54</v>
      </c>
      <c r="B45" s="38"/>
      <c r="C45" s="16">
        <v>26</v>
      </c>
      <c r="D45" s="30">
        <v>1</v>
      </c>
      <c r="E45" s="40">
        <f t="shared" si="25"/>
        <v>25</v>
      </c>
      <c r="F45" s="52">
        <f t="shared" si="26"/>
        <v>3</v>
      </c>
      <c r="G45" s="41">
        <f t="shared" si="27"/>
        <v>12</v>
      </c>
      <c r="H45" s="40">
        <f t="shared" si="28"/>
        <v>22</v>
      </c>
      <c r="I45" s="42">
        <f t="shared" si="29"/>
        <v>88</v>
      </c>
      <c r="J45" s="18"/>
      <c r="K45" s="19">
        <v>1</v>
      </c>
      <c r="L45" s="19">
        <v>2</v>
      </c>
      <c r="M45" s="19">
        <v>0</v>
      </c>
      <c r="N45" s="19">
        <v>0</v>
      </c>
      <c r="O45" s="15">
        <f t="shared" si="30"/>
        <v>3</v>
      </c>
      <c r="P45" s="19">
        <v>0</v>
      </c>
      <c r="Q45" s="19">
        <v>0</v>
      </c>
      <c r="R45" s="19">
        <v>0</v>
      </c>
      <c r="S45" s="19">
        <v>0</v>
      </c>
      <c r="T45" s="15">
        <f t="shared" si="31"/>
        <v>0</v>
      </c>
      <c r="U45" s="31">
        <f t="shared" si="24"/>
        <v>3</v>
      </c>
    </row>
    <row r="46" spans="1:21">
      <c r="A46" s="34" t="s">
        <v>55</v>
      </c>
      <c r="B46" s="35"/>
      <c r="C46" s="23">
        <v>238</v>
      </c>
      <c r="D46" s="24">
        <f>D47+D48+D49+D50+D51+D52+D53+D54+D55+D56+D57</f>
        <v>13</v>
      </c>
      <c r="E46" s="24">
        <f>C46-D46</f>
        <v>225</v>
      </c>
      <c r="F46" s="25">
        <f>U46</f>
        <v>11</v>
      </c>
      <c r="G46" s="36">
        <f>F46/E46*100</f>
        <v>4.8888888888888893</v>
      </c>
      <c r="H46" s="24">
        <f>E46-F46</f>
        <v>214</v>
      </c>
      <c r="I46" s="26">
        <f>H46/E46*100</f>
        <v>95.111111111111114</v>
      </c>
      <c r="J46" s="27"/>
      <c r="K46" s="15">
        <f>K47+K48+K49+K50+K51+K52+K53+K54+K55+K56+K57</f>
        <v>6</v>
      </c>
      <c r="L46" s="15">
        <f>L47+L48+L49+L50+L51+L52+L53+L54+L55+L56+L57</f>
        <v>3</v>
      </c>
      <c r="M46" s="15">
        <f>M47+M48+M49+M50+M51+M52+M53+M54+M55+M56+M57</f>
        <v>2</v>
      </c>
      <c r="N46" s="15">
        <v>0</v>
      </c>
      <c r="O46" s="15">
        <f>SUM(K46:N46)</f>
        <v>11</v>
      </c>
      <c r="P46" s="15">
        <v>0</v>
      </c>
      <c r="Q46" s="15">
        <v>0</v>
      </c>
      <c r="R46" s="15">
        <v>0</v>
      </c>
      <c r="S46" s="15">
        <v>0</v>
      </c>
      <c r="T46" s="15">
        <f>SUM(P46:S46)</f>
        <v>0</v>
      </c>
      <c r="U46" s="5">
        <f t="shared" si="24"/>
        <v>11</v>
      </c>
    </row>
    <row r="47" spans="1:21">
      <c r="A47" s="60" t="s">
        <v>56</v>
      </c>
      <c r="B47" s="61"/>
      <c r="C47" s="16">
        <v>11</v>
      </c>
      <c r="D47" s="30">
        <v>0</v>
      </c>
      <c r="E47" s="40">
        <f t="shared" ref="E47:E57" si="32">C47-D47</f>
        <v>11</v>
      </c>
      <c r="F47" s="52">
        <f t="shared" ref="F47:F57" si="33">U47</f>
        <v>0</v>
      </c>
      <c r="G47" s="41">
        <f t="shared" ref="G47:G57" si="34">F47/E47*100</f>
        <v>0</v>
      </c>
      <c r="H47" s="40">
        <f t="shared" ref="H47:H57" si="35">E47-F47</f>
        <v>11</v>
      </c>
      <c r="I47" s="42">
        <f t="shared" ref="I47:I57" si="36">H47/E47*100</f>
        <v>100</v>
      </c>
      <c r="J47" s="18"/>
      <c r="K47" s="19">
        <v>0</v>
      </c>
      <c r="L47" s="19">
        <v>0</v>
      </c>
      <c r="M47" s="19">
        <v>0</v>
      </c>
      <c r="N47" s="19">
        <v>0</v>
      </c>
      <c r="O47" s="15">
        <f t="shared" ref="O47:O57" si="37">SUM(K47:N47)</f>
        <v>0</v>
      </c>
      <c r="P47" s="19">
        <v>0</v>
      </c>
      <c r="Q47" s="19">
        <v>0</v>
      </c>
      <c r="R47" s="19">
        <v>0</v>
      </c>
      <c r="S47" s="19">
        <v>0</v>
      </c>
      <c r="T47" s="15">
        <f t="shared" ref="T47:T57" si="38">SUM(P47:S47)</f>
        <v>0</v>
      </c>
      <c r="U47" s="31">
        <f t="shared" si="24"/>
        <v>0</v>
      </c>
    </row>
    <row r="48" spans="1:21">
      <c r="A48" s="60" t="s">
        <v>57</v>
      </c>
      <c r="B48" s="61"/>
      <c r="C48" s="16">
        <v>16</v>
      </c>
      <c r="D48" s="30">
        <v>1</v>
      </c>
      <c r="E48" s="40">
        <f t="shared" si="32"/>
        <v>15</v>
      </c>
      <c r="F48" s="52">
        <f t="shared" si="33"/>
        <v>0</v>
      </c>
      <c r="G48" s="41">
        <f t="shared" si="34"/>
        <v>0</v>
      </c>
      <c r="H48" s="40">
        <f t="shared" si="35"/>
        <v>15</v>
      </c>
      <c r="I48" s="42">
        <f t="shared" si="36"/>
        <v>100</v>
      </c>
      <c r="J48" s="18"/>
      <c r="K48" s="19">
        <v>0</v>
      </c>
      <c r="L48" s="19">
        <v>0</v>
      </c>
      <c r="M48" s="19">
        <v>0</v>
      </c>
      <c r="N48" s="19">
        <v>0</v>
      </c>
      <c r="O48" s="15">
        <f t="shared" si="37"/>
        <v>0</v>
      </c>
      <c r="P48" s="19">
        <v>0</v>
      </c>
      <c r="Q48" s="19">
        <v>0</v>
      </c>
      <c r="R48" s="19">
        <v>0</v>
      </c>
      <c r="S48" s="19">
        <v>0</v>
      </c>
      <c r="T48" s="15">
        <f t="shared" si="38"/>
        <v>0</v>
      </c>
      <c r="U48" s="31">
        <f t="shared" si="24"/>
        <v>0</v>
      </c>
    </row>
    <row r="49" spans="1:21">
      <c r="A49" s="60" t="s">
        <v>58</v>
      </c>
      <c r="B49" s="61"/>
      <c r="C49" s="16">
        <v>19</v>
      </c>
      <c r="D49" s="30">
        <v>4</v>
      </c>
      <c r="E49" s="40">
        <f t="shared" si="32"/>
        <v>15</v>
      </c>
      <c r="F49" s="52">
        <f t="shared" si="33"/>
        <v>2</v>
      </c>
      <c r="G49" s="41">
        <f t="shared" si="34"/>
        <v>13.333333333333334</v>
      </c>
      <c r="H49" s="40">
        <f t="shared" si="35"/>
        <v>13</v>
      </c>
      <c r="I49" s="42">
        <f t="shared" si="36"/>
        <v>86.666666666666671</v>
      </c>
      <c r="J49" s="18"/>
      <c r="K49" s="19">
        <v>0</v>
      </c>
      <c r="L49" s="19">
        <v>1</v>
      </c>
      <c r="M49" s="19">
        <v>1</v>
      </c>
      <c r="N49" s="19">
        <v>0</v>
      </c>
      <c r="O49" s="15">
        <f t="shared" si="37"/>
        <v>2</v>
      </c>
      <c r="P49" s="19">
        <v>0</v>
      </c>
      <c r="Q49" s="19">
        <v>0</v>
      </c>
      <c r="R49" s="19">
        <v>0</v>
      </c>
      <c r="S49" s="19">
        <v>0</v>
      </c>
      <c r="T49" s="15">
        <f t="shared" si="38"/>
        <v>0</v>
      </c>
      <c r="U49" s="31">
        <f t="shared" si="24"/>
        <v>2</v>
      </c>
    </row>
    <row r="50" spans="1:21">
      <c r="A50" s="60" t="s">
        <v>17</v>
      </c>
      <c r="B50" s="61"/>
      <c r="C50" s="16">
        <v>11</v>
      </c>
      <c r="D50" s="30">
        <v>1</v>
      </c>
      <c r="E50" s="40">
        <f t="shared" si="32"/>
        <v>10</v>
      </c>
      <c r="F50" s="52">
        <f t="shared" si="33"/>
        <v>1</v>
      </c>
      <c r="G50" s="41">
        <f t="shared" si="34"/>
        <v>10</v>
      </c>
      <c r="H50" s="40">
        <f t="shared" si="35"/>
        <v>9</v>
      </c>
      <c r="I50" s="42">
        <f t="shared" si="36"/>
        <v>90</v>
      </c>
      <c r="J50" s="18"/>
      <c r="K50" s="19">
        <v>1</v>
      </c>
      <c r="L50" s="19">
        <v>0</v>
      </c>
      <c r="M50" s="19">
        <v>0</v>
      </c>
      <c r="N50" s="19">
        <v>0</v>
      </c>
      <c r="O50" s="15">
        <f t="shared" si="37"/>
        <v>1</v>
      </c>
      <c r="P50" s="19">
        <v>0</v>
      </c>
      <c r="Q50" s="19">
        <v>0</v>
      </c>
      <c r="R50" s="19">
        <v>0</v>
      </c>
      <c r="S50" s="19">
        <v>0</v>
      </c>
      <c r="T50" s="15">
        <f t="shared" si="38"/>
        <v>0</v>
      </c>
      <c r="U50" s="31">
        <f t="shared" si="24"/>
        <v>1</v>
      </c>
    </row>
    <row r="51" spans="1:21">
      <c r="A51" s="60" t="s">
        <v>59</v>
      </c>
      <c r="B51" s="61"/>
      <c r="C51" s="16">
        <v>58</v>
      </c>
      <c r="D51" s="30">
        <v>2</v>
      </c>
      <c r="E51" s="40">
        <f t="shared" si="32"/>
        <v>56</v>
      </c>
      <c r="F51" s="52">
        <f t="shared" si="33"/>
        <v>0</v>
      </c>
      <c r="G51" s="41">
        <f t="shared" si="34"/>
        <v>0</v>
      </c>
      <c r="H51" s="40">
        <f t="shared" si="35"/>
        <v>56</v>
      </c>
      <c r="I51" s="42">
        <f t="shared" si="36"/>
        <v>100</v>
      </c>
      <c r="J51" s="18"/>
      <c r="K51" s="19">
        <v>0</v>
      </c>
      <c r="L51" s="19">
        <v>0</v>
      </c>
      <c r="M51" s="19">
        <v>0</v>
      </c>
      <c r="N51" s="19">
        <v>0</v>
      </c>
      <c r="O51" s="15">
        <f t="shared" si="37"/>
        <v>0</v>
      </c>
      <c r="P51" s="19">
        <v>0</v>
      </c>
      <c r="Q51" s="19">
        <v>0</v>
      </c>
      <c r="R51" s="19">
        <v>0</v>
      </c>
      <c r="S51" s="19">
        <v>0</v>
      </c>
      <c r="T51" s="15">
        <f t="shared" si="38"/>
        <v>0</v>
      </c>
      <c r="U51" s="31">
        <f t="shared" si="24"/>
        <v>0</v>
      </c>
    </row>
    <row r="52" spans="1:21">
      <c r="A52" s="60" t="s">
        <v>60</v>
      </c>
      <c r="B52" s="61"/>
      <c r="C52" s="16">
        <v>13</v>
      </c>
      <c r="D52" s="30">
        <v>1</v>
      </c>
      <c r="E52" s="40">
        <f t="shared" si="32"/>
        <v>12</v>
      </c>
      <c r="F52" s="52">
        <f t="shared" si="33"/>
        <v>0</v>
      </c>
      <c r="G52" s="41">
        <f t="shared" si="34"/>
        <v>0</v>
      </c>
      <c r="H52" s="40">
        <f t="shared" si="35"/>
        <v>12</v>
      </c>
      <c r="I52" s="42">
        <f t="shared" si="36"/>
        <v>100</v>
      </c>
      <c r="J52" s="18"/>
      <c r="K52" s="19">
        <v>0</v>
      </c>
      <c r="L52" s="19">
        <v>0</v>
      </c>
      <c r="M52" s="19">
        <v>0</v>
      </c>
      <c r="N52" s="19">
        <v>0</v>
      </c>
      <c r="O52" s="15">
        <f t="shared" si="37"/>
        <v>0</v>
      </c>
      <c r="P52" s="19">
        <v>0</v>
      </c>
      <c r="Q52" s="19">
        <v>0</v>
      </c>
      <c r="R52" s="19">
        <v>0</v>
      </c>
      <c r="S52" s="19">
        <v>0</v>
      </c>
      <c r="T52" s="15">
        <f t="shared" si="38"/>
        <v>0</v>
      </c>
      <c r="U52" s="31">
        <f t="shared" si="24"/>
        <v>0</v>
      </c>
    </row>
    <row r="53" spans="1:21">
      <c r="A53" s="60" t="s">
        <v>61</v>
      </c>
      <c r="B53" s="61"/>
      <c r="C53" s="16">
        <v>16</v>
      </c>
      <c r="D53" s="30">
        <v>0</v>
      </c>
      <c r="E53" s="40">
        <f t="shared" si="32"/>
        <v>16</v>
      </c>
      <c r="F53" s="52">
        <f t="shared" si="33"/>
        <v>4</v>
      </c>
      <c r="G53" s="41">
        <f t="shared" si="34"/>
        <v>25</v>
      </c>
      <c r="H53" s="40">
        <f t="shared" si="35"/>
        <v>12</v>
      </c>
      <c r="I53" s="42">
        <f t="shared" si="36"/>
        <v>75</v>
      </c>
      <c r="J53" s="18"/>
      <c r="K53" s="19">
        <v>2</v>
      </c>
      <c r="L53" s="19">
        <v>1</v>
      </c>
      <c r="M53" s="19">
        <v>1</v>
      </c>
      <c r="N53" s="19">
        <v>0</v>
      </c>
      <c r="O53" s="15">
        <f t="shared" si="37"/>
        <v>4</v>
      </c>
      <c r="P53" s="19">
        <v>0</v>
      </c>
      <c r="Q53" s="19">
        <v>0</v>
      </c>
      <c r="R53" s="19">
        <v>0</v>
      </c>
      <c r="S53" s="19">
        <v>0</v>
      </c>
      <c r="T53" s="15">
        <f t="shared" si="38"/>
        <v>0</v>
      </c>
      <c r="U53" s="31">
        <f t="shared" si="24"/>
        <v>4</v>
      </c>
    </row>
    <row r="54" spans="1:21">
      <c r="A54" s="37" t="s">
        <v>62</v>
      </c>
      <c r="B54" s="38"/>
      <c r="C54" s="16">
        <v>14</v>
      </c>
      <c r="D54" s="30">
        <v>1</v>
      </c>
      <c r="E54" s="40">
        <f t="shared" si="32"/>
        <v>13</v>
      </c>
      <c r="F54" s="52">
        <f t="shared" si="33"/>
        <v>0</v>
      </c>
      <c r="G54" s="41">
        <f t="shared" si="34"/>
        <v>0</v>
      </c>
      <c r="H54" s="40">
        <f t="shared" si="35"/>
        <v>13</v>
      </c>
      <c r="I54" s="42">
        <f t="shared" si="36"/>
        <v>100</v>
      </c>
      <c r="J54" s="18"/>
      <c r="K54" s="19">
        <v>0</v>
      </c>
      <c r="L54" s="19">
        <v>0</v>
      </c>
      <c r="M54" s="19">
        <v>0</v>
      </c>
      <c r="N54" s="19">
        <v>0</v>
      </c>
      <c r="O54" s="15">
        <f t="shared" si="37"/>
        <v>0</v>
      </c>
      <c r="P54" s="19">
        <v>0</v>
      </c>
      <c r="Q54" s="19">
        <v>0</v>
      </c>
      <c r="R54" s="19">
        <v>0</v>
      </c>
      <c r="S54" s="19">
        <v>0</v>
      </c>
      <c r="T54" s="15">
        <f t="shared" si="38"/>
        <v>0</v>
      </c>
      <c r="U54" s="31">
        <f t="shared" si="24"/>
        <v>0</v>
      </c>
    </row>
    <row r="55" spans="1:21">
      <c r="A55" s="37" t="s">
        <v>63</v>
      </c>
      <c r="B55" s="38"/>
      <c r="C55" s="16">
        <v>45</v>
      </c>
      <c r="D55" s="30">
        <v>0</v>
      </c>
      <c r="E55" s="40">
        <f t="shared" si="32"/>
        <v>45</v>
      </c>
      <c r="F55" s="52">
        <f t="shared" si="33"/>
        <v>2</v>
      </c>
      <c r="G55" s="41">
        <f t="shared" si="34"/>
        <v>4.4444444444444446</v>
      </c>
      <c r="H55" s="40">
        <f t="shared" si="35"/>
        <v>43</v>
      </c>
      <c r="I55" s="42">
        <f t="shared" si="36"/>
        <v>95.555555555555557</v>
      </c>
      <c r="J55" s="18"/>
      <c r="K55" s="19">
        <v>2</v>
      </c>
      <c r="L55" s="19">
        <v>0</v>
      </c>
      <c r="M55" s="19">
        <v>0</v>
      </c>
      <c r="N55" s="19">
        <v>0</v>
      </c>
      <c r="O55" s="15">
        <f t="shared" si="37"/>
        <v>2</v>
      </c>
      <c r="P55" s="19">
        <v>0</v>
      </c>
      <c r="Q55" s="19">
        <v>0</v>
      </c>
      <c r="R55" s="19">
        <v>0</v>
      </c>
      <c r="S55" s="19">
        <v>0</v>
      </c>
      <c r="T55" s="15">
        <f t="shared" si="38"/>
        <v>0</v>
      </c>
      <c r="U55" s="31">
        <f t="shared" si="24"/>
        <v>2</v>
      </c>
    </row>
    <row r="56" spans="1:21">
      <c r="A56" s="60" t="s">
        <v>64</v>
      </c>
      <c r="B56" s="61"/>
      <c r="C56" s="16">
        <v>22</v>
      </c>
      <c r="D56" s="30">
        <v>3</v>
      </c>
      <c r="E56" s="40">
        <f t="shared" si="32"/>
        <v>19</v>
      </c>
      <c r="F56" s="52">
        <f t="shared" si="33"/>
        <v>0</v>
      </c>
      <c r="G56" s="41">
        <f t="shared" si="34"/>
        <v>0</v>
      </c>
      <c r="H56" s="40">
        <f t="shared" si="35"/>
        <v>19</v>
      </c>
      <c r="I56" s="42">
        <f t="shared" si="36"/>
        <v>100</v>
      </c>
      <c r="J56" s="18"/>
      <c r="K56" s="19">
        <v>0</v>
      </c>
      <c r="L56" s="19">
        <v>0</v>
      </c>
      <c r="M56" s="19">
        <v>0</v>
      </c>
      <c r="N56" s="19">
        <v>0</v>
      </c>
      <c r="O56" s="15">
        <f t="shared" si="37"/>
        <v>0</v>
      </c>
      <c r="P56" s="19">
        <v>0</v>
      </c>
      <c r="Q56" s="19">
        <v>0</v>
      </c>
      <c r="R56" s="19">
        <v>0</v>
      </c>
      <c r="S56" s="19">
        <v>0</v>
      </c>
      <c r="T56" s="15">
        <f t="shared" si="38"/>
        <v>0</v>
      </c>
      <c r="U56" s="31">
        <f t="shared" si="24"/>
        <v>0</v>
      </c>
    </row>
    <row r="57" spans="1:21">
      <c r="A57" s="37" t="s">
        <v>65</v>
      </c>
      <c r="B57" s="38"/>
      <c r="C57" s="16">
        <v>13</v>
      </c>
      <c r="D57" s="30">
        <v>0</v>
      </c>
      <c r="E57" s="40">
        <f t="shared" si="32"/>
        <v>13</v>
      </c>
      <c r="F57" s="52">
        <f t="shared" si="33"/>
        <v>2</v>
      </c>
      <c r="G57" s="41">
        <f t="shared" si="34"/>
        <v>15.384615384615385</v>
      </c>
      <c r="H57" s="40">
        <f t="shared" si="35"/>
        <v>11</v>
      </c>
      <c r="I57" s="42">
        <f t="shared" si="36"/>
        <v>84.615384615384613</v>
      </c>
      <c r="J57" s="18"/>
      <c r="K57" s="19">
        <v>1</v>
      </c>
      <c r="L57" s="19">
        <v>1</v>
      </c>
      <c r="M57" s="19">
        <v>0</v>
      </c>
      <c r="N57" s="19">
        <v>0</v>
      </c>
      <c r="O57" s="15">
        <f t="shared" si="37"/>
        <v>2</v>
      </c>
      <c r="P57" s="19">
        <v>0</v>
      </c>
      <c r="Q57" s="19">
        <v>0</v>
      </c>
      <c r="R57" s="19">
        <v>0</v>
      </c>
      <c r="S57" s="19">
        <v>0</v>
      </c>
      <c r="T57" s="15">
        <f t="shared" si="38"/>
        <v>0</v>
      </c>
      <c r="U57" s="31">
        <f t="shared" si="24"/>
        <v>2</v>
      </c>
    </row>
    <row r="58" spans="1:21">
      <c r="A58" s="62" t="s">
        <v>66</v>
      </c>
      <c r="B58" s="63"/>
      <c r="C58" s="55">
        <f>C4+C15+C24+C36+C46</f>
        <v>2101</v>
      </c>
      <c r="D58" s="55">
        <f>D4+D15+D24+D36+D46</f>
        <v>207</v>
      </c>
      <c r="E58" s="55">
        <f>E4+E15+E24+E36+E46</f>
        <v>1894</v>
      </c>
      <c r="F58" s="55">
        <f>F4+F15+F24+F36+F46</f>
        <v>111</v>
      </c>
      <c r="G58" s="56">
        <f>F58/E58*100</f>
        <v>5.860612460401267</v>
      </c>
      <c r="H58" s="57">
        <f>E58-F58</f>
        <v>1783</v>
      </c>
      <c r="I58" s="58">
        <f>H58/E58*100</f>
        <v>94.139387539598729</v>
      </c>
      <c r="J58" s="59"/>
      <c r="K58" s="5">
        <f t="shared" ref="K58:U58" si="39">K4+K15+K24+K36+K46</f>
        <v>56</v>
      </c>
      <c r="L58" s="5">
        <f t="shared" si="39"/>
        <v>27</v>
      </c>
      <c r="M58" s="5">
        <f t="shared" si="39"/>
        <v>28</v>
      </c>
      <c r="N58" s="5">
        <f t="shared" si="39"/>
        <v>0</v>
      </c>
      <c r="O58" s="5">
        <f t="shared" si="39"/>
        <v>111</v>
      </c>
      <c r="P58" s="5">
        <f t="shared" si="39"/>
        <v>0</v>
      </c>
      <c r="Q58" s="5">
        <f t="shared" si="39"/>
        <v>0</v>
      </c>
      <c r="R58" s="5">
        <f t="shared" si="39"/>
        <v>0</v>
      </c>
      <c r="S58" s="5">
        <f t="shared" si="39"/>
        <v>0</v>
      </c>
      <c r="T58" s="5">
        <f t="shared" si="39"/>
        <v>0</v>
      </c>
      <c r="U58" s="5">
        <f t="shared" si="39"/>
        <v>111</v>
      </c>
    </row>
    <row r="59" spans="1:21">
      <c r="A59" s="43"/>
      <c r="B59" s="43"/>
      <c r="C59" s="43"/>
      <c r="E59" s="43"/>
      <c r="G59" s="43"/>
    </row>
    <row r="60" spans="1:21">
      <c r="A60" s="43"/>
      <c r="B60" s="43"/>
      <c r="C60" s="43"/>
      <c r="E60" s="43"/>
      <c r="G60" s="64"/>
      <c r="H60" s="64"/>
      <c r="I60" s="64"/>
      <c r="J60" s="48"/>
    </row>
    <row r="61" spans="1:21">
      <c r="A61" s="43"/>
      <c r="B61" s="43"/>
      <c r="C61" s="43"/>
      <c r="E61" s="43"/>
      <c r="G61" s="43"/>
    </row>
  </sheetData>
  <mergeCells count="47">
    <mergeCell ref="A1:I2"/>
    <mergeCell ref="K1:U1"/>
    <mergeCell ref="K2:O2"/>
    <mergeCell ref="P2:T2"/>
    <mergeCell ref="U2:U3"/>
    <mergeCell ref="A3:B3"/>
    <mergeCell ref="A16:B16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5:B15"/>
    <mergeCell ref="A37:B37"/>
    <mergeCell ref="A17:B17"/>
    <mergeCell ref="A18:B18"/>
    <mergeCell ref="A19:B19"/>
    <mergeCell ref="A23:B23"/>
    <mergeCell ref="A25:B25"/>
    <mergeCell ref="A26:B26"/>
    <mergeCell ref="A31:B31"/>
    <mergeCell ref="A32:B32"/>
    <mergeCell ref="A33:B33"/>
    <mergeCell ref="A34:B34"/>
    <mergeCell ref="A35:B35"/>
    <mergeCell ref="A51:B51"/>
    <mergeCell ref="A38:B38"/>
    <mergeCell ref="A39:B39"/>
    <mergeCell ref="A40:B40"/>
    <mergeCell ref="A41:B41"/>
    <mergeCell ref="A42:B42"/>
    <mergeCell ref="A43:B43"/>
    <mergeCell ref="A44:B44"/>
    <mergeCell ref="A47:B47"/>
    <mergeCell ref="A48:B48"/>
    <mergeCell ref="A49:B49"/>
    <mergeCell ref="A50:B50"/>
    <mergeCell ref="A52:B52"/>
    <mergeCell ref="A53:B53"/>
    <mergeCell ref="A56:B56"/>
    <mergeCell ref="A58:B58"/>
    <mergeCell ref="G60:I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2026-06-04T02:11:19Z</dcterms:created>
  <dcterms:modified xsi:type="dcterms:W3CDTF">2026-06-04T07:08:45Z</dcterms:modified>
</cp:coreProperties>
</file>